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name="Funding Requests" sheetId="1" state="visible" r:id="rId1"/>
    <sheet name="Town Projects Deferred" sheetId="2" state="visible" r:id="rId2"/>
    <sheet name="Eaglecrest Money" sheetId="3" state="visible" r:id="rId3"/>
    <sheet name="Sources" sheetId="4" state="visible" r:id="rId4"/>
    <sheet name="Notes &amp; Gaps" sheetId="5" state="visible" r:id="rId5"/>
  </sheets>
  <definedNames/>
  <calcPr calcId="124519" fullCalcOnLoad="1" refMode="A1" iterate="0" iterateCount="100" iterateDelta="0.0001"/>
</workbook>
</file>

<file path=xl/styles.xml><?xml version="1.0" encoding="utf-8"?>
<styleSheet xmlns="http://schemas.openxmlformats.org/spreadsheetml/2006/main">
  <numFmts count="1">
    <numFmt numFmtId="164" formatCode="\$#,##0;&quot;($&quot;#,##0\);\-"/>
  </numFmts>
  <fonts count="12">
    <font>
      <name val="Calibri"/>
      <charset val="1"/>
      <family val="2"/>
      <color theme="1"/>
      <sz val="11"/>
    </font>
    <font>
      <name val="Arial"/>
      <family val="0"/>
      <sz val="10"/>
    </font>
    <font>
      <name val="Arial"/>
      <family val="0"/>
      <sz val="10"/>
    </font>
    <font>
      <name val="Arial"/>
      <family val="0"/>
      <sz val="10"/>
    </font>
    <font>
      <name val="Arial"/>
      <charset val="1"/>
      <family val="0"/>
      <b val="1"/>
      <color rgb="FFFFFFFF"/>
      <sz val="10"/>
    </font>
    <font>
      <name val="Arial"/>
      <charset val="1"/>
      <family val="0"/>
      <sz val="10"/>
    </font>
    <font>
      <name val="Arial"/>
      <charset val="1"/>
      <family val="0"/>
      <color rgb="FF0000FF"/>
      <sz val="10"/>
    </font>
    <font>
      <name val="Arial"/>
      <charset val="1"/>
      <family val="0"/>
      <b val="1"/>
      <sz val="10"/>
    </font>
    <font>
      <name val="Arial"/>
      <charset val="1"/>
      <family val="0"/>
      <i val="1"/>
      <sz val="9"/>
    </font>
    <font>
      <name val="Arial"/>
      <charset val="1"/>
      <family val="0"/>
      <b val="1"/>
      <color rgb="FF1F3864"/>
      <sz val="13"/>
    </font>
    <font>
      <name val="Arial"/>
      <charset val="1"/>
      <family val="0"/>
      <b val="1"/>
      <sz val="9"/>
    </font>
    <font>
      <name val="Arial"/>
      <charset val="1"/>
      <family val="0"/>
      <color rgb="FF0563C1"/>
      <sz val="10"/>
      <u val="single"/>
    </font>
  </fonts>
  <fills count="5">
    <fill>
      <patternFill/>
    </fill>
    <fill>
      <patternFill patternType="gray125"/>
    </fill>
    <fill>
      <patternFill patternType="solid">
        <fgColor rgb="FF1F3864"/>
        <bgColor rgb="FF333333"/>
      </patternFill>
    </fill>
    <fill>
      <patternFill patternType="solid">
        <fgColor rgb="FFD9E1F2"/>
        <bgColor rgb="FFCCFFFF"/>
      </patternFill>
    </fill>
    <fill>
      <patternFill patternType="solid">
        <fgColor rgb="FFB4C6E7"/>
        <bgColor rgb="FFBFBFBF"/>
      </patternFill>
    </fill>
  </fills>
  <borders count="6">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diagonal/>
    </border>
    <border>
      <left/>
      <right style="thin">
        <color rgb="FFBFBFBF"/>
      </right>
      <top style="thin">
        <color rgb="FFBFBFBF"/>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5">
    <xf numFmtId="0" fontId="0" fillId="0" borderId="0" applyAlignment="1" pivotButton="0" quotePrefix="0" xfId="0">
      <alignment horizontal="general" vertical="bottom"/>
    </xf>
    <xf numFmtId="0" fontId="4" fillId="2" borderId="1" applyAlignment="1" pivotButton="0" quotePrefix="0" xfId="0">
      <alignment horizontal="general" vertical="top" wrapText="1"/>
    </xf>
    <xf numFmtId="0" fontId="5" fillId="0" borderId="1" applyAlignment="1" pivotButton="0" quotePrefix="0" xfId="0">
      <alignment horizontal="general" vertical="top" wrapText="1"/>
    </xf>
    <xf numFmtId="164" fontId="6" fillId="0" borderId="1" applyAlignment="1" pivotButton="0" quotePrefix="0" xfId="0">
      <alignment horizontal="general" vertical="top" wrapText="1"/>
    </xf>
    <xf numFmtId="164" fontId="5" fillId="0" borderId="1" applyAlignment="1" pivotButton="0" quotePrefix="0" xfId="0">
      <alignment horizontal="general" vertical="top" wrapText="1"/>
    </xf>
    <xf numFmtId="0" fontId="7" fillId="3" borderId="1" applyAlignment="1" pivotButton="0" quotePrefix="0" xfId="0">
      <alignment horizontal="general" vertical="top" wrapText="1"/>
    </xf>
    <xf numFmtId="164" fontId="7" fillId="3" borderId="1" applyAlignment="1" pivotButton="0" quotePrefix="0" xfId="0">
      <alignment horizontal="general" vertical="top" wrapText="1"/>
    </xf>
    <xf numFmtId="0" fontId="7" fillId="4" borderId="1" applyAlignment="1" pivotButton="0" quotePrefix="0" xfId="0">
      <alignment horizontal="general" vertical="top" wrapText="1"/>
    </xf>
    <xf numFmtId="164" fontId="7" fillId="4" borderId="1" applyAlignment="1" pivotButton="0" quotePrefix="0" xfId="0">
      <alignment horizontal="general" vertical="top" wrapText="1"/>
    </xf>
    <xf numFmtId="0" fontId="7" fillId="0" borderId="1" applyAlignment="1" pivotButton="0" quotePrefix="0" xfId="0">
      <alignment horizontal="general" vertical="top" wrapText="1"/>
    </xf>
    <xf numFmtId="0" fontId="8" fillId="0" borderId="0" applyAlignment="1" pivotButton="0" quotePrefix="0" xfId="0">
      <alignment horizontal="general" vertical="top" wrapText="1"/>
    </xf>
    <xf numFmtId="0" fontId="9" fillId="0" borderId="0" applyAlignment="1" pivotButton="0" quotePrefix="0" xfId="0">
      <alignment horizontal="general" vertical="bottom"/>
    </xf>
    <xf numFmtId="164" fontId="4" fillId="2" borderId="1" applyAlignment="1" pivotButton="0" quotePrefix="0" xfId="0">
      <alignment horizontal="general" vertical="top" wrapText="1"/>
    </xf>
    <xf numFmtId="164" fontId="0" fillId="0" borderId="0" applyAlignment="1" pivotButton="0" quotePrefix="0" xfId="0">
      <alignment horizontal="general" vertical="bottom"/>
    </xf>
    <xf numFmtId="0" fontId="10" fillId="0" borderId="0" applyAlignment="1" pivotButton="0" quotePrefix="0" xfId="0">
      <alignment horizontal="general" vertical="top" wrapText="1"/>
    </xf>
    <xf numFmtId="0" fontId="11" fillId="0" borderId="1"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2" borderId="1" applyAlignment="1" pivotButton="0" quotePrefix="0" xfId="0">
      <alignment horizontal="general" vertical="top" wrapText="1"/>
    </xf>
    <xf numFmtId="0" fontId="5" fillId="0" borderId="1" applyAlignment="1" pivotButton="0" quotePrefix="0" xfId="0">
      <alignment horizontal="general" vertical="top" wrapText="1"/>
    </xf>
    <xf numFmtId="164" fontId="6" fillId="0" borderId="1" applyAlignment="1" pivotButton="0" quotePrefix="0" xfId="0">
      <alignment horizontal="general" vertical="top" wrapText="1"/>
    </xf>
    <xf numFmtId="164" fontId="5" fillId="0" borderId="1" applyAlignment="1" pivotButton="0" quotePrefix="0" xfId="0">
      <alignment horizontal="general" vertical="top" wrapText="1"/>
    </xf>
    <xf numFmtId="0" fontId="7" fillId="3" borderId="1" applyAlignment="1" pivotButton="0" quotePrefix="0" xfId="0">
      <alignment horizontal="general" vertical="top" wrapText="1"/>
    </xf>
    <xf numFmtId="164" fontId="7" fillId="3" borderId="1" applyAlignment="1" pivotButton="0" quotePrefix="0" xfId="0">
      <alignment horizontal="general" vertical="top" wrapText="1"/>
    </xf>
    <xf numFmtId="0" fontId="7" fillId="4" borderId="1" applyAlignment="1" pivotButton="0" quotePrefix="0" xfId="0">
      <alignment horizontal="general" vertical="top" wrapText="1"/>
    </xf>
    <xf numFmtId="164" fontId="7" fillId="4" borderId="1" applyAlignment="1" pivotButton="0" quotePrefix="0" xfId="0">
      <alignment horizontal="general" vertical="top" wrapText="1"/>
    </xf>
    <xf numFmtId="0" fontId="7" fillId="0" borderId="1" applyAlignment="1" pivotButton="0" quotePrefix="0" xfId="0">
      <alignment horizontal="general" vertical="top" wrapText="1"/>
    </xf>
    <xf numFmtId="0" fontId="0" fillId="0" borderId="4" pivotButton="0" quotePrefix="0" xfId="0"/>
    <xf numFmtId="0" fontId="0" fillId="0" borderId="5" pivotButton="0" quotePrefix="0" xfId="0"/>
    <xf numFmtId="0" fontId="8" fillId="0" borderId="0" applyAlignment="1" pivotButton="0" quotePrefix="0" xfId="0">
      <alignment horizontal="general" vertical="top" wrapText="1"/>
    </xf>
    <xf numFmtId="0" fontId="9" fillId="0" borderId="0" applyAlignment="1" pivotButton="0" quotePrefix="0" xfId="0">
      <alignment horizontal="general" vertical="bottom"/>
    </xf>
    <xf numFmtId="164" fontId="4" fillId="2" borderId="1" applyAlignment="1" pivotButton="0" quotePrefix="0" xfId="0">
      <alignment horizontal="general" vertical="top" wrapText="1"/>
    </xf>
    <xf numFmtId="164" fontId="0" fillId="0" borderId="0" applyAlignment="1" pivotButton="0" quotePrefix="0" xfId="0">
      <alignment horizontal="general" vertical="bottom"/>
    </xf>
    <xf numFmtId="0" fontId="10" fillId="0" borderId="0" applyAlignment="1" pivotButton="0" quotePrefix="0" xfId="0">
      <alignment horizontal="general" vertical="top" wrapText="1"/>
    </xf>
    <xf numFmtId="0" fontId="11" fillId="0" borderId="1" applyAlignment="1" pivotButton="0" quotePrefix="0" xfId="0">
      <alignment horizontal="general"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D9E1F2"/>
      <rgbColor rgb="FF660066"/>
      <rgbColor rgb="FFFF8080"/>
      <rgbColor rgb="FF0563C1"/>
      <rgbColor rgb="FFB4C6E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Relationships xmlns="http://schemas.openxmlformats.org/package/2006/relationships"><Relationship Type="http://schemas.openxmlformats.org/officeDocument/2006/relationships/hyperlink" Target="https://qualicumbeach.com/preview?file_path=Committee%20Minutes/Committee%20of%20the%20Whole%20%28COW%29%20Minutes/2025%20Committee%20of%20the%20Whole%20%28COW%29%20Minutes/October%2024%2C%202025%20Committee%20of%20the%20Whole%20Meeting%20Minutes.pdf" TargetMode="External" Id="rId1" /><Relationship Type="http://schemas.openxmlformats.org/officeDocument/2006/relationships/hyperlink" Target="https://qualicumbeach.com/preview?file_path=Committee%20Minutes/Committee%20of%20the%20Whole%20%28COW%29%20Minutes/2025%20Committee%20of%20the%20Whole%20%28COW%29%20Minutes/November%2012%2C%202025%20Committee%20of%20the%20Whole.pdf" TargetMode="External" Id="rId2" /><Relationship Type="http://schemas.openxmlformats.org/officeDocument/2006/relationships/hyperlink" Target="https://qualicumbeach.com/preview?file_path=Council%20Minutes/2025%20Council%20Minutes/December%2017%2C%202025%20Special%20Council%20Meeting%20Minutes.pdf" TargetMode="External" Id="rId3" /><Relationship Type="http://schemas.openxmlformats.org/officeDocument/2006/relationships/hyperlink" Target="https://qualicumbeach.com/preview?file_path=Committee%20Agendas/Committee%20of%20the%20Whole%20%28COW%29%20Agendas/2025%20Committee%20of%20the%20Whole%20%28COW%29%20Agendas/October%2024%2C%202025%20-%20Committee%20of%20the%20Whole%20Agenda.pdf" TargetMode="External" Id="rId4" /><Relationship Type="http://schemas.openxmlformats.org/officeDocument/2006/relationships/hyperlink" Target="https://qualicumbeach.com/preview?file_path=Committee%20Agendas/Committee%20of%20the%20Whole%20%28COW%29%20Agendas/2025%20Committee%20of%20the%20Whole%20%28COW%29%20Agendas/November%2012%2C%202025%20-%20Committee%20of%20the%20Whole%20Agenda.pdf" TargetMode="External" Id="rId5" /><Relationship Type="http://schemas.openxmlformats.org/officeDocument/2006/relationships/hyperlink" Target="https://qualicumbeach.com/preview?file_path=Council%20Agendas/2026%20Council%20Agendas/July%2031%2C%202026%2C%20Special%20Council%20Agenda.pdf" TargetMode="External" Id="rId6" /><Relationship Type="http://schemas.openxmlformats.org/officeDocument/2006/relationships/hyperlink" Target="https://qualicumbeach.com/preview?file_path=Council%20Minutes/2026%20Council%20Minutes/July%2031%2C%202026%2C%20Special%20Council%20Meeting.pdf" TargetMode="External" Id="rId7" /><Relationship Type="http://schemas.openxmlformats.org/officeDocument/2006/relationships/hyperlink" Target="https://qualicumbeach.com/preview?file_path=Council%20Agendas/2026%20Council%20Agendas/September%209%2C%202026%2C%20Regular%20Council%20Agenda.pdf" TargetMode="External" Id="rId8" /><Relationship Type="http://schemas.openxmlformats.org/officeDocument/2006/relationships/hyperlink" Target="https://qualicumbeach.com/preview?file_path=Council%20Minutes/Council%20Corner%20%28Summary%20of%20Minutes%29/2026%20Council%20Corner/2026-09-09%20Council%20Corner.pdf" TargetMode="External" Id="rId9" /><Relationship Type="http://schemas.openxmlformats.org/officeDocument/2006/relationships/hyperlink" Target="https://qualicumbeach.com/preview?file_path=Council%20Minutes/2026%20Council%20Minutes/January%2021%2C%202026%2C%20Regular%20Council%20Meeting%20Minutes.pdf" TargetMode="External" Id="rId10" /><Relationship Type="http://schemas.openxmlformats.org/officeDocument/2006/relationships/hyperlink" Target="https://qualicumbeach.com/preview?file_path=Council%20Agendas/2026%20Council%20Agendas/January%2021%2C%202026%2C%20Late%20Item%208%28e%29%28ii%29%20Qualicum%20Beach%20Collective%20Co-Applicant%20request.pdf" TargetMode="External" Id="rId11" /><Relationship Type="http://schemas.openxmlformats.org/officeDocument/2006/relationships/hyperlink" Target="https://qualicumbeach.com/preview?file_path=Council%20Minutes/2026%20Council%20Minutes/April%2022%2C%202026%2C%20Regular%20Council%20Meeting%20Minutes.pdf" TargetMode="External" Id="rId12" /><Relationship Type="http://schemas.openxmlformats.org/officeDocument/2006/relationships/hyperlink" Target="https://qualicumbeach.com/preview?file_path=Council%20Minutes/2026%20Council%20Minutes/May%2013%2C%202026%20Regular%20Council%20Meeting%20Minutes.pdf" TargetMode="External" Id="rId13" /><Relationship Type="http://schemas.openxmlformats.org/officeDocument/2006/relationships/hyperlink" Target="https://qualicumbeach.com/preview?file_path=Council%20Minutes/2025%20Council%20Minutes/September%2017%2C%202025%20Regular%20Council%20Meeting%20Minutes.pdf" TargetMode="External" Id="rId14" /><Relationship Type="http://schemas.openxmlformats.org/officeDocument/2006/relationships/hyperlink" Target="https://qualicumbeach.com/preview?file_path=Council%20Minutes/2025%20Council%20Minutes/May%2014%2C%202025%20Regular%20Council%20Meeting%20Minutes.pdf" TargetMode="External" Id="rId15" /><Relationship Type="http://schemas.openxmlformats.org/officeDocument/2006/relationships/hyperlink" Target="https://qualicumbeach.com/preview?file_path=Council%20Minutes/2025%20Council%20Minutes/June%2018%2C%202025%20Regular%20Council%20Meeting%20Minutes.pdf" TargetMode="External" Id="rId16" /><Relationship Type="http://schemas.openxmlformats.org/officeDocument/2006/relationships/hyperlink" Target="https://qualicumbeach.com/preview?file_path=Council%20Minutes/2026%20Council%20Minutes/February%2011%2C%202026%2C%20Regular%20Council%20Meeting%20Minutes.pdf" TargetMode="External" Id="rId17" /><Relationship Type="http://schemas.openxmlformats.org/officeDocument/2006/relationships/hyperlink" Target="https://qualicumbeach.com/preview?file_path=Council%20Minutes/2025%20Council%20Minutes/April%2016%2C%202025%20Regular%20Council%20Meeting%20Minutes.pdf" TargetMode="External" Id="rId18" /><Relationship Type="http://schemas.openxmlformats.org/officeDocument/2006/relationships/hyperlink" Target="https://qualicumbeach.com/preview?file_path=Council%20Minutes/2025%20Council%20Minutes/March%2012%2C%202025%20Regular%20Council%20Meeting%20Minutes.pdf" TargetMode="External" Id="rId19" /><Relationship Type="http://schemas.openxmlformats.org/officeDocument/2006/relationships/hyperlink" Target="https://qualicumbeach.com/preview?file_path=Council%20Minutes/2025%20Council%20Minutes/November%2020%2C%202025%20Regular%20Council%20Meeting%20Minutes.pdf" TargetMode="External" Id="rId20" /><Relationship Type="http://schemas.openxmlformats.org/officeDocument/2006/relationships/hyperlink" Target="https://qualicumbeach.com/preview?file_path=Council%20Minutes/2026%20Council%20Minutes/July%2015%2C%202026%2C%20Regular%20Council%20Meeting%20Minutes.pdf" TargetMode="External" Id="rId21" /><Relationship Type="http://schemas.openxmlformats.org/officeDocument/2006/relationships/hyperlink" Target="https://qualicumbeach.com/preview?file_path=Council%20Minutes/2025%20Council%20Minutes/July%2023%2C%202025%20Special%20Council%20Meeting%20Minutes.pdf" TargetMode="External" Id="rId22" /><Relationship Type="http://schemas.openxmlformats.org/officeDocument/2006/relationships/hyperlink" Target="https://qualicumbeach.com/preview?file_path=Council%20Agendas/2025%20Council%20Agendas/July%2023%2C%202025%2C%20Special%20Council%20Agenda.pdf" TargetMode="External" Id="rId23" /><Relationship Type="http://schemas.openxmlformats.org/officeDocument/2006/relationships/hyperlink" Target="https://qualicumbeach.com/preview?file_path=Council%20Minutes/2025%20Council%20Minutes/January%2022%2C%202025%20Regular%20Council%20Meeting%20Minutes.pdf" TargetMode="External" Id="rId24" /><Relationship Type="http://schemas.openxmlformats.org/officeDocument/2006/relationships/hyperlink" Target="https://qualicumbeach.com/preview?file_path=Council%20Minutes/2026%20Council%20Minutes/June%2024%2C%202026%20Regular%20Council%20Meeting%20Minutes.pdf" TargetMode="External" Id="rId25" /><Relationship Type="http://schemas.openxmlformats.org/officeDocument/2006/relationships/hyperlink" Target="https://qualicumbeach.com/preview?file_path=Council%20Minutes/2026%20Council%20Minutes/March%204%2C%202026%2C%20Regular%20Council%20Meeting%20Minutes.pdf" TargetMode="External" Id="rId26" /><Relationship Type="http://schemas.openxmlformats.org/officeDocument/2006/relationships/hyperlink" Target="https://qualicumbeach.com/preview?file_path=Council%20Minutes/2025%20Council%20Minutes/October%2022%2C%202025%20Regular%20Council%20Meeting%20Minutes.pdf" TargetMode="External" Id="rId27" /><Relationship Type="http://schemas.openxmlformats.org/officeDocument/2006/relationships/hyperlink" Target="https://qualicumbeach.com/preview?file_path=Council%20Minutes/2026%20Council%20Minutes/March%2016%2C%202026%2C%20Special%20Council%20Meeting%20Minutes.pdf" TargetMode="External" Id="rId28" /><Relationship Type="http://schemas.openxmlformats.org/officeDocument/2006/relationships/hyperlink" Target="https://qualicumbeach.com/preview?file_path=Council%20Minutes/2026%20Council%20Minutes/June%2029%2C%202026%20Special%20Council%20Meeting.pdf" TargetMode="External" Id="rId29" /><Relationship Type="http://schemas.openxmlformats.org/officeDocument/2006/relationships/hyperlink" Target="https://qualicumbeach.com/preview?file_path=Council%20Agendas/2026%20Council%20Agendas/September%209%2C%202026%2C%20Regular%20Council%20Agenda.pdf" TargetMode="External" Id="rId30" /><Relationship Type="http://schemas.openxmlformats.org/officeDocument/2006/relationships/hyperlink" Target="https://qualicumbeach.com/preview?file_path=Council%20Minutes/2025%20Council%20Minutes/December%2010%2C%202025%20Regular%20Council%20Meeting%20Minutes.pdf" TargetMode="External" Id="rId31" /><Relationship Type="http://schemas.openxmlformats.org/officeDocument/2006/relationships/hyperlink" Target="https://qualicumbeach.com/preview?file_path=Council%20Agendas/2025%20Council%20Agendas/December%2017%2C%202025%2C%20Special%20Council%20Agenda.pdf" TargetMode="External" Id="rId32" /><Relationship Type="http://schemas.openxmlformats.org/officeDocument/2006/relationships/hyperlink" Target="https://qualicumbeach.com/preview?file_path=Council%20Agendas/2026%20Council%20Agendas/April%2022%2C%202026%2C%20Regular%20Council%20Meeting.pdf" TargetMode="External" Id="rId33" /><Relationship Type="http://schemas.openxmlformats.org/officeDocument/2006/relationships/hyperlink" Target="https://qualicumbeach.com/preview?file_path=Council%20Agendas/2026%20Council%20Agendas/May%2013%2C%202026%2C%20Regular%20Council%20Agenda.pdf" TargetMode="External" Id="rId34" /><Relationship Type="http://schemas.openxmlformats.org/officeDocument/2006/relationships/hyperlink" Target="https://qualicumbeach.com/preview?file_path=Committee%20Minutes/Committee%20of%20the%20Whole%20%28COW%29%20Minutes/2026%20Committee%20of%20the%20Whole%20%28COW%29%20Minutes/March%2027%2C%202026%20Committee%20of%20the%20Whole%20%28Parks%20and%20Recreation%29%20Meeting%20Minutes.pdf" TargetMode="External" Id="rId35" /><Relationship Type="http://schemas.openxmlformats.org/officeDocument/2006/relationships/hyperlink" Target="https://qualicumbeach.com/preview?file_path=Council%20Agendas/2025%20Council%20Agendas/November%2020%2C%202025%2C%20Regular%20Council%20Agenda.pdf" TargetMode="External" Id="rId36" /></Relationships>
</file>

<file path=xl/worksheets/sheet1.xml><?xml version="1.0" encoding="utf-8"?>
<worksheet xmlns="http://schemas.openxmlformats.org/spreadsheetml/2006/main">
  <sheetPr filterMode="0">
    <outlinePr summaryBelow="1" summaryRight="1"/>
    <pageSetUpPr fitToPage="0"/>
  </sheetPr>
  <dimension ref="A1:P20"/>
  <sheetViews>
    <sheetView showFormulas="0" showGridLines="1" showRowColHeaders="1" showZeros="1" rightToLeft="0" tabSelected="1" showOutlineSymbols="1" defaultGridColor="1"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baseColWidth="8" defaultColWidth="8.6796875" defaultRowHeight="15" zeroHeight="0" outlineLevelRow="0"/>
  <cols>
    <col width="4" customWidth="1" style="16" min="1" max="1"/>
    <col width="14" customWidth="1" style="16" min="2" max="2"/>
    <col width="24" customWidth="1" style="16" min="3" max="3"/>
    <col width="28" customWidth="1" style="16" min="4" max="5"/>
    <col width="55" customWidth="1" style="16" min="6" max="6"/>
    <col width="14" customWidth="1" style="16" min="7" max="7"/>
    <col width="40" customWidth="1" style="16" min="8" max="8"/>
    <col width="14" customWidth="1" style="16" min="9" max="10"/>
    <col width="10" customWidth="1" style="16" min="11" max="11"/>
    <col width="34" customWidth="1" style="16" min="12" max="12"/>
    <col width="40" customWidth="1" style="16" min="13" max="14"/>
    <col width="55" customWidth="1" style="16" min="15" max="15"/>
    <col width="26" customWidth="1" style="16" min="16" max="16"/>
  </cols>
  <sheetData>
    <row r="1" ht="30" customHeight="1" s="17">
      <c r="A1" s="18" t="inlineStr">
        <is>
          <t>#</t>
        </is>
      </c>
      <c r="B1" s="18" t="inlineStr">
        <is>
          <t>Category</t>
        </is>
      </c>
      <c r="C1" s="18" t="inlineStr">
        <is>
          <t>Requester</t>
        </is>
      </c>
      <c r="D1" s="18" t="inlineStr">
        <is>
          <t>People involved</t>
        </is>
      </c>
      <c r="E1" s="18" t="inlineStr">
        <is>
          <t>What the ask was for</t>
        </is>
      </c>
      <c r="F1" s="18" t="inlineStr">
        <is>
          <t>Context on the ask</t>
        </is>
      </c>
      <c r="G1" s="18" t="inlineStr">
        <is>
          <t>Amount asked ($)</t>
        </is>
      </c>
      <c r="H1" s="18" t="inlineStr">
        <is>
          <t>How the ask breaks down</t>
        </is>
      </c>
      <c r="I1" s="18" t="inlineStr">
        <is>
          <t>Amount received ($)</t>
        </is>
      </c>
      <c r="J1" s="18" t="inlineStr">
        <is>
          <t>Shortfall ($)</t>
        </is>
      </c>
      <c r="K1" s="18" t="inlineStr">
        <is>
          <t>Times at Council/COW</t>
        </is>
      </c>
      <c r="L1" s="18" t="inlineStr">
        <is>
          <t>Meeting dates</t>
        </is>
      </c>
      <c r="M1" s="18" t="inlineStr">
        <is>
          <t>Outcome</t>
        </is>
      </c>
      <c r="N1" s="18" t="inlineStr">
        <is>
          <t>Votes (mover / seconder; opposed)</t>
        </is>
      </c>
      <c r="O1" s="18" t="inlineStr">
        <is>
          <t>Reason given for no / delay</t>
        </is>
      </c>
      <c r="P1" s="18" t="inlineStr">
        <is>
          <t>Status as of Sep 18, 2026</t>
        </is>
      </c>
    </row>
    <row r="2" ht="57.45" customHeight="1" s="17">
      <c r="A2" s="19" t="n">
        <v>2</v>
      </c>
      <c r="B2" s="19" t="inlineStr">
        <is>
          <t>Recreation</t>
        </is>
      </c>
      <c r="C2" s="19" t="inlineStr">
        <is>
          <t>Qualicum Beach Memorial Golf Club</t>
        </is>
      </c>
      <c r="D2" s="19" t="inlineStr">
        <is>
          <t>Golf club; advanced by Cllr Skipsey</t>
        </is>
      </c>
      <c r="E2" s="19" t="inlineStr">
        <is>
          <t>Replacement of the 40+ year old golf course irrigation system</t>
        </is>
      </c>
      <c r="F2" s="19" t="inlineStr">
        <is>
          <t>Total cost $848,000. Club offered $450,000 from its Irrigation Capital Reserve. Options proposed: (1) Town contribution of $398,000; (2) Town loan of $398,000 repaid from 2038 at ~$40,000/yr; (3) with either, a lease change letting the club hold larger reserves before remitting to the Town.</t>
        </is>
      </c>
      <c r="G2" s="20" t="n">
        <v>398000</v>
      </c>
      <c r="H2" s="19" t="inlineStr">
        <is>
          <t>Total $848,000 less club reserve $450,000 = $398,000 shortfall</t>
        </is>
      </c>
      <c r="I2" s="20" t="n">
        <v>0</v>
      </c>
      <c r="J2" s="21">
        <f>G2-I2</f>
        <v>398000</v>
      </c>
      <c r="K2" s="19" t="inlineStr">
        <is>
          <t>2</t>
        </is>
      </c>
      <c r="L2" s="19" t="inlineStr">
        <is>
          <t>Nov 12, 2025 COW; Dec 17, 2025 Council</t>
        </is>
      </c>
      <c r="M2" s="19" t="inlineStr">
        <is>
          <t>Not forwarded to the 2026-2030 Financial Plan.</t>
        </is>
      </c>
      <c r="N2" s="19" t="inlineStr">
        <is>
          <t>COW: Skipsey / Vander Valk, unanimous. Council: Harrison / Skipsey, unanimous.</t>
        </is>
      </c>
      <c r="O2" s="19" t="inlineStr">
        <is>
          <t>Lease makes capital replacement of irrigation the club's responsibility. Past inter-fund borrowing from the Water Utility not recommended because Water Infrastructure Reserve contributions are already insufficient.</t>
        </is>
      </c>
      <c r="P2" s="19" t="inlineStr">
        <is>
          <t>Declined</t>
        </is>
      </c>
    </row>
    <row r="3" ht="68.65000000000001" customHeight="1" s="17">
      <c r="A3" s="19" t="n">
        <v>3</v>
      </c>
      <c r="B3" s="19" t="inlineStr">
        <is>
          <t>School / childcare</t>
        </is>
      </c>
      <c r="C3" s="19" t="inlineStr">
        <is>
          <t>Qualicum School District</t>
        </is>
      </c>
      <c r="D3" s="19" t="inlineStr">
        <is>
          <t>Dr. P. Jory, Superintendent/CEO; staff report by Luke Sales, Director of Planning</t>
        </is>
      </c>
      <c r="E3" s="19" t="inlineStr">
        <is>
          <t>Waive development and building permit fees for a new 75-space childcare centre at Qualicum Beach Elementary, and fund Town-assessed fees from the community development account</t>
        </is>
      </c>
      <c r="F3" s="19" t="inlineStr">
        <is>
          <t>Centre opens early 2027. Project cost rose from $4,937,100 to $5,069,840; provincial ChildCareBC maximum is $5,018,927.29, leaving a $50,912.71 shortfall for playground and equipment. Fees were already paid. On Sep 9 staff offered Council the option of a one-time contribution up to $50,912.71 from 2026 surplus.</t>
        </is>
      </c>
      <c r="G3" s="20" t="n">
        <v>144554.15</v>
      </c>
      <c r="H3" s="19" t="inlineStr">
        <is>
          <t>Letter (Feb 11, 2026) named no amount. Staff (Sep 9, 2026) reported fees already paid: Town DCCs $43,588.17 + RDN DCCs $38,239.12 + building permit and other fees $62,726.86 (remainder) = $144,554.15</t>
        </is>
      </c>
      <c r="I3" s="20" t="n">
        <v>0</v>
      </c>
      <c r="J3" s="21">
        <f>G3-I3</f>
        <v>144554.15</v>
      </c>
      <c r="K3" s="19" t="inlineStr">
        <is>
          <t>2</t>
        </is>
      </c>
      <c r="L3" s="19" t="inlineStr">
        <is>
          <t>Jul 31, 2026 Special; Sep 9, 2026 Regular</t>
        </is>
      </c>
      <c r="M3" s="19" t="inlineStr">
        <is>
          <t>Jul 31: postponed to ask how the Town can charge DCCs on institutional development. Sep 9: referred to 2027 Strategic Planning.</t>
        </is>
      </c>
      <c r="N3" s="19" t="inlineStr">
        <is>
          <t>Jul 31: Harrison / Westbroek, unanimous 4-0, Skipsey absent (R26-187). Sep 9: not yet public.</t>
        </is>
      </c>
      <c r="O3" s="19" t="inlineStr">
        <is>
          <t>Staff recommended declining: LGA s.563 does not allow DCCs to be waived for this project; no budget to pay the RDN's charges; Policy 3000-6 prohibits grants-in-aid. Council did not adopt this; it postponed, then referred the request to 2027.</t>
        </is>
      </c>
      <c r="P3" s="19" t="inlineStr">
        <is>
          <t>Referred to 2027</t>
        </is>
      </c>
    </row>
    <row r="4" ht="57.45" customHeight="1" s="17">
      <c r="A4" s="19" t="n">
        <v>4</v>
      </c>
      <c r="B4" s="19" t="inlineStr">
        <is>
          <t>Events / sport</t>
        </is>
      </c>
      <c r="C4" s="19" t="inlineStr">
        <is>
          <t>Qualicum Beach Collective with Oceanside Football Club</t>
        </is>
      </c>
      <c r="D4" s="19" t="inlineStr">
        <is>
          <t>QB Collective; Oceanside FC; brought forward by Cllr Young</t>
        </is>
      </c>
      <c r="E4" s="19" t="inlineStr">
        <is>
          <t>Town to act as lead applicant, in partnership with the organizers, on the provincial 2026 Community Event Support Fund (Council's motion called it co-applicant)</t>
        </is>
      </c>
      <c r="F4" s="19" t="inlineStr">
        <is>
          <t>Free event planned June 13, 2026 at Ravensong Fields during the FIFA World Cup: multi-generational tournament, match viewing, cultural performances, family activities. No Town money requested; event budget $64,800 = $50,000 provincial grant + $14,800 community contribution.</t>
        </is>
      </c>
      <c r="G4" s="21" t="n"/>
      <c r="H4" s="19" t="inlineStr">
        <is>
          <t>No Town funds requested (provincial grant sought: $50,000)</t>
        </is>
      </c>
      <c r="I4" s="21" t="n"/>
      <c r="J4" s="21" t="inlineStr">
        <is>
          <t>n/a</t>
        </is>
      </c>
      <c r="K4" s="19" t="inlineStr">
        <is>
          <t>1</t>
        </is>
      </c>
      <c r="L4" s="19" t="inlineStr">
        <is>
          <t>Jan 21, 2026</t>
        </is>
      </c>
      <c r="M4" s="19" t="inlineStr">
        <is>
          <t>Motion to support defeated.</t>
        </is>
      </c>
      <c r="N4" s="19" t="inlineStr">
        <is>
          <t>Young / Harrison; DEFEATED 2-3 (opposed: Westbroek, Skipsey, Vander Valk)</t>
        </is>
      </c>
      <c r="O4" s="19" t="inlineStr">
        <is>
          <t>Staff: scale of the event, short lead time, 20-page application and reporting, staff at capacity (Eaglecrest, Qualicum Commons, collective bargaining, budget, election). Suggested the Collective apply for a special event permit on its own.</t>
        </is>
      </c>
      <c r="P4" s="19" t="inlineStr">
        <is>
          <t>Declined</t>
        </is>
      </c>
    </row>
    <row r="5" ht="35.05" customHeight="1" s="17">
      <c r="A5" s="19" t="n">
        <v>5</v>
      </c>
      <c r="B5" s="19" t="inlineStr">
        <is>
          <t>Recreation</t>
        </is>
      </c>
      <c r="C5" s="19" t="inlineStr">
        <is>
          <t>Qualicum Beach Lawn Bowling Club</t>
        </is>
      </c>
      <c r="D5" s="19" t="inlineStr">
        <is>
          <t>Club</t>
        </is>
      </c>
      <c r="E5" s="19" t="inlineStr">
        <is>
          <t>Special event sponsorship for Victoria Day Tournament, May 18, 2026</t>
        </is>
      </c>
      <c r="F5" s="19" t="inlineStr">
        <is>
          <t>2026 Special Event Sponsorship intake.</t>
        </is>
      </c>
      <c r="G5" s="20" t="n">
        <v>800</v>
      </c>
      <c r="H5" s="19" t="inlineStr">
        <is>
          <t>$800 one-time</t>
        </is>
      </c>
      <c r="I5" s="20" t="n">
        <v>0</v>
      </c>
      <c r="J5" s="21">
        <f>G5-I5</f>
        <v>800</v>
      </c>
      <c r="K5" s="19" t="inlineStr">
        <is>
          <t>1</t>
        </is>
      </c>
      <c r="L5" s="19" t="inlineStr">
        <is>
          <t>Apr 22, 2026</t>
        </is>
      </c>
      <c r="M5" s="19" t="inlineStr">
        <is>
          <t>Denied.</t>
        </is>
      </c>
      <c r="N5" s="19" t="inlineStr">
        <is>
          <t>Skipsey / Young, unanimous</t>
        </is>
      </c>
      <c r="O5" s="19" t="inlineStr">
        <is>
          <t>Private members' event, not open to the public.</t>
        </is>
      </c>
      <c r="P5" s="19" t="inlineStr">
        <is>
          <t>Declined</t>
        </is>
      </c>
    </row>
    <row r="6" ht="15" customHeight="1" s="17">
      <c r="A6" s="22" t="n"/>
      <c r="B6" s="22" t="inlineStr">
        <is>
          <t>Subtotal: Declined</t>
        </is>
      </c>
      <c r="C6" s="22" t="inlineStr">
        <is>
          <t>Subtotal: Declined</t>
        </is>
      </c>
      <c r="D6" s="22" t="n"/>
      <c r="E6" s="22" t="n"/>
      <c r="F6" s="22" t="inlineStr">
        <is>
          <t>Sum of stated amounts in this group</t>
        </is>
      </c>
      <c r="G6" s="23">
        <f>SUM(G2:G5)</f>
        <v>543354.15</v>
      </c>
      <c r="H6" s="22" t="n"/>
      <c r="I6" s="23">
        <f>SUM(I2:I5)</f>
        <v>0</v>
      </c>
      <c r="J6" s="23">
        <f>G6-I6</f>
        <v>543354.15</v>
      </c>
      <c r="K6" s="22" t="n"/>
      <c r="L6" s="22" t="n"/>
      <c r="M6" s="22" t="n"/>
      <c r="N6" s="22" t="n"/>
      <c r="O6" s="22" t="n"/>
      <c r="P6" s="22" t="n"/>
    </row>
    <row r="7" ht="57.45" customHeight="1" s="17">
      <c r="A7" s="19" t="n">
        <v>1</v>
      </c>
      <c r="B7" s="19" t="inlineStr">
        <is>
          <t>Community / faith</t>
        </is>
      </c>
      <c r="C7" s="19" t="inlineStr">
        <is>
          <t>St. Stephen's United Church</t>
        </is>
      </c>
      <c r="D7" s="19" t="inlineStr">
        <is>
          <t>Church board (Rev. D. Collery, Board Chair C. Barkman); advanced by Cllr Harrison</t>
        </is>
      </c>
      <c r="E7" s="19" t="inlineStr">
        <is>
          <t>Change the lot licence so the Town pays $20,000/yr instead of $1/yr for public use of the church parking lot (no end date)</t>
        </is>
      </c>
      <c r="F7" s="19" t="inlineStr">
        <is>
          <t>Church calculated the value of non-church use (Community Hall, curling club, tourists, casual parking) at $1.50/hour, about $25,470/yr, and asked for $20,000. Town currently holds a $1/year licence for the lot (dated Sep 27, 2021) and plows, maintains and repaints it.</t>
        </is>
      </c>
      <c r="G7" s="20" t="n">
        <v>20000</v>
      </c>
      <c r="H7" s="19" t="inlineStr">
        <is>
          <t>$20,000/yr, ongoing (church's letter, Oct 24, 2025 COW agenda p.51). First year (2026) counted. Correction: previously $100,000, the staff scoping sheet's 5-year 2026-2030 schedule.</t>
        </is>
      </c>
      <c r="I7" s="20" t="n">
        <v>10000</v>
      </c>
      <c r="J7" s="21">
        <f>G7-I7</f>
        <v>10000</v>
      </c>
      <c r="K7" s="19" t="inlineStr">
        <is>
          <t>5</t>
        </is>
      </c>
      <c r="L7" s="19" t="inlineStr">
        <is>
          <t>Oct 24, 2025 COW; Nov 12, 2025 COW; Dec 10, 2025 Council; Dec 17, 2025 Council; Sep 9, 2026</t>
        </is>
      </c>
      <c r="M7" s="19" t="inlineStr">
        <is>
          <t>Dec 10, 2025: one-time $10,000 grant to the church (R25-317). Dec 17, 2025: scoping sheet closed; staff said the grant replaced the request (R25-343). Staff directed to review private lots used informally for community parking in 2026; deferred to 2027 on Sep 9, 2026.</t>
        </is>
      </c>
      <c r="N7" s="19" t="inlineStr">
        <is>
          <t>Oct 24 COW: deferral, Skipsey / Vander Valk, unanimous. Nov 12 COW: recommend forwarding to the financial plan, Skipsey / Vander Valk, unanimous. Dec 10: $10,000 grant, Harrison / Young, unanimous (R25-317). Dec 17: Skipsey / Harrison, unanimous (R25-343).</t>
        </is>
      </c>
      <c r="O7" s="19" t="inlineStr">
        <is>
          <t>Town already supports the church through a Permissive Tax Exemption covering the church and parking lot, plus the licence agreement (snow clearing, maintenance, line painting). Other private lots give the same informal parking for only a tax exemption. In December staff said the one-time grant had replaced the request. Licence to be reviewed.</t>
        </is>
      </c>
      <c r="P7" s="19" t="inlineStr">
        <is>
          <t>Cut: $10,000 once; parking question deferred to 2027</t>
        </is>
      </c>
    </row>
    <row r="8" ht="68.65000000000001" customHeight="1" s="17">
      <c r="A8" s="19" t="n">
        <v>6</v>
      </c>
      <c r="B8" s="19" t="inlineStr">
        <is>
          <t>Arts &amp; culture</t>
        </is>
      </c>
      <c r="C8" s="19" t="inlineStr">
        <is>
          <t>The Old School House (TOSH) Arts Centre</t>
        </is>
      </c>
      <c r="D8" s="19" t="inlineStr">
        <is>
          <t>M. Oak, I. Hester (Exec. Director), P. Terry, J. Poyser, E. Parsons (President); advanced by Cllr Young</t>
        </is>
      </c>
      <c r="E8" s="19" t="inlineStr">
        <is>
          <t>(a) Interim operating funding Jul-Dec 2025; (b) ongoing fee-for-service agreement of $75,000/yr starting Jan 2026</t>
        </is>
      </c>
      <c r="F8" s="19" t="inlineStr">
        <is>
          <t>TOSH cited cultural tourism and economic impact. Town currently provides the building for $1/yr, insurance (~$254.83/month), grounds and capital maintenance, and $40,000 for accessible washrooms in 2025. The building is also on the Town's permissive tax exemption list, and the 2026-2030 capital plan has $250,000 for TOSH roof replacement in 2027. Staff noted TOSH's own package listed $0 in municipal support. The $50,000 granted is for two temporary part-time staff to maintain service levels and year-round programming.</t>
        </is>
      </c>
      <c r="G8" s="20" t="n">
        <v>104000</v>
      </c>
      <c r="H8" s="19" t="inlineStr">
        <is>
          <t>2025 interim $29,000 + first year of fee-for-service, 2026 $75,000 = $104,000. TOSH's proposal (Oct 24, 2025 COW agenda p.32) asked for "$75,000 annually" with no end date. Correction: this row previously showed $504,000, using the staff scoping sheet 26-HW-02, which lists $75,000 rising to $115,000 by 2030.</t>
        </is>
      </c>
      <c r="I8" s="20" t="n">
        <v>50000</v>
      </c>
      <c r="J8" s="21">
        <f>G8-I8</f>
        <v>54000</v>
      </c>
      <c r="K8" s="19" t="inlineStr">
        <is>
          <t>7</t>
        </is>
      </c>
      <c r="L8" s="19" t="inlineStr">
        <is>
          <t>May 14, 2025; Jun 18, 2025; Jul 9, 2025 (closed); Jul 23, 2025 Council; Oct 24, 2025 COW; Dec 17, 2025; Feb 11, 2026</t>
        </is>
      </c>
      <c r="M8" s="19" t="inlineStr">
        <is>
          <t>$50,000 one-time for 2026 approved and paid (R26-036, Feb 11, 2026). Interim 2025 request never funded separately. Fee-for-service referred to 2027 Strategic Planning. TOSH to report on hiring and outcomes in late 2026 or early 2027.</t>
        </is>
      </c>
      <c r="N8" s="19" t="inlineStr">
        <is>
          <t>Jun 18, 2025: Westbroek / Harrison, unanimous (TOSH to prepare a fee-for-service agreement, R25-128). Oct 24 COW: $50k Skipsey / Harrison, carried 4-1 (opposed Vander Valk); referral carried 3-2 (Harrison / Young; opposed Skipsey, Vander Valk). Dec 17 Council: both unanimous (R25-329, R25-330). Feb 11, 2026: Harrison / Young, unanimous (R26-036).</t>
        </is>
      </c>
      <c r="O8" s="19" t="inlineStr">
        <is>
          <t>Competing priorities, significant budget pressures, upcoming TOSH capital works; one-time funding lets Council measure increased programming before committing.</t>
        </is>
      </c>
      <c r="P8" s="19" t="inlineStr">
        <is>
          <t>$50,000 paid for 2026; $75,000/yr agreement referred to 2027</t>
        </is>
      </c>
    </row>
    <row r="9" ht="46.25" customHeight="1" s="17">
      <c r="A9" s="19" t="n">
        <v>7</v>
      </c>
      <c r="B9" s="19" t="inlineStr">
        <is>
          <t>Environment / education</t>
        </is>
      </c>
      <c r="C9" s="19" t="inlineStr">
        <is>
          <t>Mount Arrowsmith Biosphere Society (MABS)</t>
        </is>
      </c>
      <c r="D9" s="19" t="inlineStr">
        <is>
          <t>R. Woroniak (delegation); advanced by Cllr Skipsey</t>
        </is>
      </c>
      <c r="E9" s="19" t="inlineStr">
        <is>
          <t>Fee-for-service agreement reducing the Leigh House lease (124 West Second Ave) to $1/yr from Jan 1, 2026. The Society's proposal gave no end date; staff described it as five years (2026-2031).</t>
        </is>
      </c>
      <c r="F9" s="19" t="inlineStr">
        <is>
          <t>MABS leases Leigh House for ~$24,000/yr. Earlier asks: 2025 Sponsorship Package (Apr 16, 2025, referred) and grant request delegation (Jun 18, 2025). Funding granted is tied to deliverables on Reconciliation and climate/hazard mitigation.</t>
        </is>
      </c>
      <c r="G9" s="20" t="n">
        <v>24000</v>
      </c>
      <c r="H9" s="19" t="inlineStr">
        <is>
          <t>About $24,000/yr in rent the Town would give up, ongoing. First year (2026) counted. Correction: previously about $120,000, our own 5-year calculation.</t>
        </is>
      </c>
      <c r="I9" s="20" t="n">
        <v>24000</v>
      </c>
      <c r="J9" s="21">
        <f>G9-I9</f>
        <v>0</v>
      </c>
      <c r="K9" s="19" t="inlineStr">
        <is>
          <t>4</t>
        </is>
      </c>
      <c r="L9" s="19" t="inlineStr">
        <is>
          <t>Apr 16, 2025; Jun 18, 2025; Oct 24, 2025 COW; Dec 17, 2025</t>
        </is>
      </c>
      <c r="M9" s="19" t="inlineStr">
        <is>
          <t>Lease kept. Staff to negotiate a two-year fee-for-service agreement, $24,000 in each of 2026 and 2027, from grants and/or the Strategic Initiatives Reserve (R25-328). $0 paid by Jun 30, 2026.</t>
        </is>
      </c>
      <c r="N9" s="19" t="inlineStr">
        <is>
          <t>COW: Skipsey / Harrison, unanimous. Council: Young / Skipsey, unanimous.</t>
        </is>
      </c>
      <c r="O9" s="19" t="inlineStr">
        <is>
          <t>Lease is a modest but meaningful source of non-tax revenue; renting Town buildings for a nominal fee is not financially sustainable; facilities review due in 2026, so two years only.</t>
        </is>
      </c>
      <c r="P9" s="19" t="inlineStr">
        <is>
          <t>Two years budgeted (2026-2027); not yet paid</t>
        </is>
      </c>
    </row>
    <row r="10" ht="46.25" customHeight="1" s="17">
      <c r="A10" s="19" t="n">
        <v>8</v>
      </c>
      <c r="B10" s="19" t="inlineStr">
        <is>
          <t>Recreation</t>
        </is>
      </c>
      <c r="C10" s="19" t="inlineStr">
        <is>
          <t>Qualicum Beach Lawn Bowling Club</t>
        </is>
      </c>
      <c r="D10" s="19" t="inlineStr">
        <is>
          <t>A. Brunskill (President), P. Atkinson (Treasurer), M. Ward</t>
        </is>
      </c>
      <c r="E10" s="19" t="inlineStr">
        <is>
          <t>Roof replacement and solar panels on the club building (Town-owned)</t>
        </is>
      </c>
      <c r="F10" s="19" t="inlineStr">
        <is>
          <t>Club reported soft spots and deteriorating shingles (not confirmed by staff). In 2021 the Town fronted $30,185 for roof work; club repaid it the same year.</t>
        </is>
      </c>
      <c r="G10" s="20" t="n">
        <v>51500</v>
      </c>
      <c r="H10" s="19" t="inlineStr">
        <is>
          <t>Roof $63,000 total, Town half = $31,500; solar $60,000 total, Town one-third = $20,000. As summarized by Town staff (26-CAP-PI-07); the club's own request is not published.</t>
        </is>
      </c>
      <c r="I10" s="20" t="n">
        <v>0</v>
      </c>
      <c r="J10" s="21">
        <f>G10-I10</f>
        <v>51500</v>
      </c>
      <c r="K10" s="19" t="inlineStr">
        <is>
          <t>5</t>
        </is>
      </c>
      <c r="L10" s="19" t="inlineStr">
        <is>
          <t>Apr 16, 2025; Jun 18, 2025; Jul 23, 2025 Council; Nov 12, 2025 COW; Dec 17, 2025</t>
        </is>
      </c>
      <c r="M10" s="19" t="inlineStr">
        <is>
          <t>Staff to assess roof condition and report in 2026; club to seek grants for solar. No assessment report found in minutes through Jul 31, 2026.</t>
        </is>
      </c>
      <c r="N10" s="19" t="inlineStr">
        <is>
          <t>Jun 18: Harrison / Skipsey, unanimous (R25-129). Jul 23: Skipsey / Young, carried, Harrison opposed (R25-180). Nov 12 COW: Skipsey / Vander Valk, unanimous. Dec 17: Young / Vander Valk, unanimous (R25-360).</t>
        </is>
      </c>
      <c r="O10" s="19" t="inlineStr">
        <is>
          <t>2021 Altus facilities assessment schedules roof replacement for 2031; lease makes the club responsible for all costs including capital; solar is new capital and the Asset Investment Reserve is constrained (grants covering 100% preferred).</t>
        </is>
      </c>
      <c r="P10" s="19" t="inlineStr">
        <is>
          <t>Pending assessment</t>
        </is>
      </c>
    </row>
    <row r="11" ht="35.05" customHeight="1" s="17">
      <c r="A11" s="19" t="n">
        <v>9</v>
      </c>
      <c r="B11" s="19" t="inlineStr">
        <is>
          <t>Events / arts</t>
        </is>
      </c>
      <c r="C11" s="19" t="inlineStr">
        <is>
          <t>Qualicum Beach Farmers Market</t>
        </is>
      </c>
      <c r="D11" s="19" t="inlineStr">
        <is>
          <t>Market society</t>
        </is>
      </c>
      <c r="E11" s="19" t="inlineStr">
        <is>
          <t>Sponsorship for Christmas Night Market, Dec 4, 2026</t>
        </is>
      </c>
      <c r="F11" s="19" t="inlineStr">
        <is>
          <t>In 2025 the market received up to $2,500 after a motion by Cllr Young to remove it failed 1-4 (Sep 17, 2025).</t>
        </is>
      </c>
      <c r="G11" s="20" t="n">
        <v>2500</v>
      </c>
      <c r="H11" s="19" t="inlineStr">
        <is>
          <t>$2,500 one-time</t>
        </is>
      </c>
      <c r="I11" s="20" t="n">
        <v>2000</v>
      </c>
      <c r="J11" s="21">
        <f>G11-I11</f>
        <v>500</v>
      </c>
      <c r="K11" s="19" t="inlineStr">
        <is>
          <t>2</t>
        </is>
      </c>
      <c r="L11" s="19" t="inlineStr">
        <is>
          <t>Apr 22, 2026; May 13, 2026</t>
        </is>
      </c>
      <c r="M11" s="19" t="inlineStr">
        <is>
          <t>Apr 22 postponed; May 13 approved at $2,000.</t>
        </is>
      </c>
      <c r="N11" s="19" t="inlineStr">
        <is>
          <t>Apr 22: approve $2,500 moved Skipsey / Vander Valk; postponed Westbroek / Harrison, unanimous (R26-095). May 13: amendment to $2,000 Skipsey / Vander Valk, carried 4-1, Young opposed (R26-122).</t>
        </is>
      </c>
      <c r="O11" s="19" t="inlineStr">
        <is>
          <t>Council had questions about the applicant's projected event expenditures. Reason for the $500 reduction not recorded in minutes.</t>
        </is>
      </c>
      <c r="P11" s="19" t="inlineStr">
        <is>
          <t>Reduced</t>
        </is>
      </c>
    </row>
    <row r="12" ht="23.85" customHeight="1" s="17">
      <c r="A12" s="19" t="n">
        <v>10</v>
      </c>
      <c r="B12" s="19" t="inlineStr">
        <is>
          <t>Events / health</t>
        </is>
      </c>
      <c r="C12" s="19" t="inlineStr">
        <is>
          <t>Qualicum Beach Collective Society</t>
        </is>
      </c>
      <c r="D12" s="19" t="inlineStr">
        <is>
          <t>Collective; staff; Cllr Young moved original approval</t>
        </is>
      </c>
      <c r="E12" s="19" t="inlineStr">
        <is>
          <t>Sponsorship for 'Qualicum Beach Moves', a community movement campaign June 1-30, 2026, with an event on June 6</t>
        </is>
      </c>
      <c r="F12" s="19" t="inlineStr">
        <is>
          <t>Staff said the event was sponsored by ParticipACTION. The Collective replied in writing that ParticipACTION gives no upfront funding, only prizes after the challenge, and that the grant deadline had passed before it learned of it (May 13, 2026 agenda).</t>
        </is>
      </c>
      <c r="G12" s="20" t="n">
        <v>2500</v>
      </c>
      <c r="H12" s="19" t="inlineStr">
        <is>
          <t>$2,500 one-time</t>
        </is>
      </c>
      <c r="I12" s="20" t="n">
        <v>1000</v>
      </c>
      <c r="J12" s="21">
        <f>G12-I12</f>
        <v>1500</v>
      </c>
      <c r="K12" s="19" t="inlineStr">
        <is>
          <t>2</t>
        </is>
      </c>
      <c r="L12" s="19" t="inlineStr">
        <is>
          <t>Apr 22, 2026; May 13, 2026</t>
        </is>
      </c>
      <c r="M12" s="19" t="inlineStr">
        <is>
          <t>Apr 22 postponed; May 13 staff motion was to deny; amended to approve $1,000.</t>
        </is>
      </c>
      <c r="N12" s="19" t="inlineStr">
        <is>
          <t>Apr 22: approve $2,500 moved Young / Harrison; postponed Harrison / Skipsey, unanimous (R26-099). May 13: amended to $1,000, Skipsey / Vander Valk, carried 4-1, Young opposed (R26-122).</t>
        </is>
      </c>
      <c r="O12" s="19" t="inlineStr">
        <is>
          <t>Staff: already sponsored by ParticipACTION (disputed by the Collective), and 2025 sponsorship reimbursement paperwork not yet filed. Minutes do not say why Council chose $1,000.</t>
        </is>
      </c>
      <c r="P12" s="19" t="inlineStr">
        <is>
          <t>Reduced</t>
        </is>
      </c>
    </row>
    <row r="13" ht="23.85" customHeight="1" s="17">
      <c r="A13" s="22" t="n"/>
      <c r="B13" s="22" t="n"/>
      <c r="C13" s="22" t="inlineStr">
        <is>
          <t>Subtotal: Cut or partly funded</t>
        </is>
      </c>
      <c r="D13" s="22" t="n"/>
      <c r="E13" s="22" t="n"/>
      <c r="F13" s="22" t="inlineStr">
        <is>
          <t>Sum of stated amounts in this group</t>
        </is>
      </c>
      <c r="G13" s="23">
        <f>SUM(G7:G12)</f>
        <v>204500</v>
      </c>
      <c r="H13" s="22" t="n"/>
      <c r="I13" s="23">
        <f>SUM(I7:I12)</f>
        <v>87000</v>
      </c>
      <c r="J13" s="23">
        <f>G13-I13</f>
        <v>117500</v>
      </c>
      <c r="K13" s="22" t="n"/>
      <c r="L13" s="22" t="n"/>
      <c r="M13" s="22" t="n"/>
      <c r="N13" s="22" t="n"/>
      <c r="O13" s="22" t="n"/>
      <c r="P13" s="22" t="n"/>
    </row>
    <row r="14" ht="46.25" customHeight="1" s="17">
      <c r="A14" s="19" t="n">
        <v>11</v>
      </c>
      <c r="B14" s="19" t="inlineStr">
        <is>
          <t>School / recreation</t>
        </is>
      </c>
      <c r="C14" s="19" t="inlineStr">
        <is>
          <t>Qualicum School District (Kwalikum Secondary)</t>
        </is>
      </c>
      <c r="D14" s="19" t="inlineStr">
        <is>
          <t>E. Flynn (letter Feb 28, 2025); advanced by Cllr Skipsey</t>
        </is>
      </c>
      <c r="E14" s="19" t="inlineStr">
        <is>
          <t>Town collaboration on a multi-purpose court at Kwalikum Secondary for basketball and other activities (pickleball, hockey, soccer), usable by the community</t>
        </is>
      </c>
      <c r="F14" s="19" t="inlineStr">
        <is>
          <t>No dollar amount or work plan was submitted, per staff (Nov 2025).</t>
        </is>
      </c>
      <c r="G14" s="21" t="n"/>
      <c r="H14" s="19" t="inlineStr">
        <is>
          <t>Not specified by the School District</t>
        </is>
      </c>
      <c r="I14" s="20" t="n">
        <v>50000</v>
      </c>
      <c r="J14" s="21" t="inlineStr">
        <is>
          <t>n/a</t>
        </is>
      </c>
      <c r="K14" s="19" t="inlineStr">
        <is>
          <t>4</t>
        </is>
      </c>
      <c r="L14" s="19" t="inlineStr">
        <is>
          <t>Mar 12, 2025; Jul 23, 2025 Council; Nov 12, 2025 COW; Dec 17, 2025</t>
        </is>
      </c>
      <c r="M14" s="19" t="inlineStr">
        <is>
          <t>$50,000 approved, but for fiscal 2027, via an agreement with KSS.</t>
        </is>
      </c>
      <c r="N14" s="19" t="inlineStr">
        <is>
          <t>Mar 12: Skipsey / Westbroek, unanimous (R25-051). Jul 23: Skipsey / Young, carried, Harrison opposed (R25-180). Nov 12 COW: two motions, Skipsey / Vander Valk and Skipsey / Young, unanimous. Dec 17: Skipsey / Vander Valk, unanimous (R25-344).</t>
        </is>
      </c>
      <c r="O14" s="19" t="inlineStr">
        <is>
          <t>Staff: school facilities are the district's responsibility; would be a grant-in-aid, which Town policy prohibits; Strategic Initiatives Reserve fully allocated in 2026-2027.</t>
        </is>
      </c>
      <c r="P14" s="19" t="inlineStr">
        <is>
          <t>Approved for 2027</t>
        </is>
      </c>
    </row>
    <row r="15" ht="57.45" customHeight="1" s="17">
      <c r="A15" s="19" t="n">
        <v>12</v>
      </c>
      <c r="B15" s="19" t="inlineStr">
        <is>
          <t>Recreation</t>
        </is>
      </c>
      <c r="C15" s="19" t="inlineStr">
        <is>
          <t>Qualicum Beach Pickleball Club</t>
        </is>
      </c>
      <c r="D15" s="19" t="inlineStr">
        <is>
          <t>Club; Arrowsmith Tennis Club (delegation on impacts, Jan 21, 2026)</t>
        </is>
      </c>
      <c r="E15" s="19" t="inlineStr">
        <is>
          <t>Four new pickleball courts (site moved from tennis court conversion to Garden Road dog park area)</t>
        </is>
      </c>
      <c r="F15" s="19" t="inlineStr">
        <is>
          <t>2026 pickleball budget was reallocated to the Eaglecrest purchase on Jul 23, 2025. Club had $5,000 cash plus $65,000 in pledged funds that could be forfeited without a clear plan by May 2026. Cllr Young's Nov 12 motion to investigate Community Park options died for lack of a seconder.</t>
        </is>
      </c>
      <c r="G15" s="20" t="n">
        <v>85000</v>
      </c>
      <c r="H15" s="19" t="inlineStr">
        <is>
          <t>Club proposal (Nov 12, 2025 COW agenda p.48): 50/50 split, Town share capped at $85,000 ($75,000 construction + half of $20,000 design). Correction: previously $125,000, which was Council's own Apr 2026 offer ($250,000 excluding parking, split $125,000 each). Dec 2025: $170,000 budget restored, Town max $85,000. Apr 2026: Garden Road Class B estimate $330,000 incl. parking.</t>
        </is>
      </c>
      <c r="I15" s="21" t="n"/>
      <c r="J15" s="21" t="inlineStr">
        <is>
          <t>n/a</t>
        </is>
      </c>
      <c r="K15" s="19" t="inlineStr">
        <is>
          <t>8</t>
        </is>
      </c>
      <c r="L15" s="19" t="inlineStr">
        <is>
          <t>Jul 23, 2025; Sep 17, 2025; Nov 12, 2025 COW; Dec 17, 2025; Jan 21, 2026; Feb 11, 2026; Apr 22, 2026; May 27, 2026 COW (club delegation)</t>
        </is>
      </c>
      <c r="M15" s="19" t="inlineStr">
        <is>
          <t>On hold. Staff to report back once the club confirms a viable funding plan.</t>
        </is>
      </c>
      <c r="N15" s="19" t="inlineStr">
        <is>
          <t>Jul 23: Skipsey / Young, Harrison opposed (R25-180). Sep 17: Skipsey / Westbroek (R25-207). Nov 12 COW: Skipsey / Harrison. Dec 17: Skipsey / Vander Valk (R25-369). Feb 11: Skipsey / Harrison (R26-043). Apr 22: R26-112 Skipsey / Harrison, R26-113 and R26-114 Skipsey / Vander Valk. All others unanimous.</t>
        </is>
      </c>
      <c r="O15" s="19" t="inlineStr">
        <is>
          <t>Waiting on the club's share, set by Council at $125,000 in Apr 2026. On May 27, 2026 the club reported $70,000 raised and asked that its share be capped at $100,000.</t>
        </is>
      </c>
      <c r="P15" s="19" t="inlineStr">
        <is>
          <t>On hold</t>
        </is>
      </c>
    </row>
    <row r="16" ht="35.05" customHeight="1" s="17">
      <c r="A16" s="19" t="n">
        <v>13</v>
      </c>
      <c r="B16" s="19" t="inlineStr">
        <is>
          <t>Parks / conservation</t>
        </is>
      </c>
      <c r="C16" s="19" t="inlineStr">
        <is>
          <t>Hamilton Marsh purchase (Notice of Motion)</t>
        </is>
      </c>
      <c r="D16" s="19" t="inlineStr">
        <is>
          <t>Cllr Harrison (mover); Mayor Westbroek seconded the deferral</t>
        </is>
      </c>
      <c r="E16" s="19" t="inlineStr">
        <is>
          <t>Town to match public donations toward buying Hamilton Marsh</t>
        </is>
      </c>
      <c r="F16" s="19" t="inlineStr">
        <is>
          <t>Campaign needed $7.5M within six months. Town had already contributed through the RDN's $22.5M allocation.</t>
        </is>
      </c>
      <c r="G16" s="20" t="n">
        <v>500000</v>
      </c>
      <c r="H16" s="19" t="inlineStr">
        <is>
          <t>Up to $100,000/yr for 5 years (maximum $500,000), matching donations</t>
        </is>
      </c>
      <c r="I16" s="21" t="n"/>
      <c r="J16" s="21" t="inlineStr">
        <is>
          <t>n/a</t>
        </is>
      </c>
      <c r="K16" s="19" t="inlineStr">
        <is>
          <t>1</t>
        </is>
      </c>
      <c r="L16" s="19" t="inlineStr">
        <is>
          <t>Nov 20, 2025</t>
        </is>
      </c>
      <c r="M16" s="19" t="inlineStr">
        <is>
          <t>Deferred to a future meeting 'to be considered with budget'. No further record found in minutes or budget COW minutes through Jul 31, 2026.</t>
        </is>
      </c>
      <c r="N16" s="19" t="inlineStr">
        <is>
          <t>Deferral: Harrison / Westbroek, unanimous (R25-283).</t>
        </is>
      </c>
      <c r="O16" s="19" t="inlineStr">
        <is>
          <t>None in the minutes. Staff comment (Nov 20, 2025 agenda): the Town already pays about $108,000/yr to the RDN for 20 years for the purchase and has no discretionary funding source without cutting other initiatives or raising taxes.</t>
        </is>
      </c>
      <c r="P16" s="19" t="inlineStr">
        <is>
          <t>Deferred; never brought back. RDN completed the purchase Apr 2026.</t>
        </is>
      </c>
    </row>
    <row r="17" ht="46.25" customHeight="1" s="17">
      <c r="A17" s="19" t="n">
        <v>14</v>
      </c>
      <c r="B17" s="19" t="inlineStr">
        <is>
          <t>Heritage</t>
        </is>
      </c>
      <c r="C17" s="19" t="inlineStr">
        <is>
          <t>Royal Canadian Legion Branch 76 (cenotaph)</t>
        </is>
      </c>
      <c r="D17" s="19" t="inlineStr">
        <is>
          <t>Legion; Council</t>
        </is>
      </c>
      <c r="E17" s="19" t="inlineStr">
        <is>
          <t>The Town's help to design and build a replacement cenotaph (no amount named by the Legion)</t>
        </is>
      </c>
      <c r="F17" s="19" t="inlineStr">
        <is>
          <t>Dec 2025: $40,000 budgeted for a Town cenotaph at Memorial Ave and Railway St. Jul 15, 2026: redirected up to $40,000 to the Legion for a cenotaph on Legion property, with the Legion responsible for maintenance.</t>
        </is>
      </c>
      <c r="G17" s="20" t="n">
        <v>40000</v>
      </c>
      <c r="H17" s="19" t="inlineStr">
        <is>
          <t>$40,000 is a Town budget cap: first set Dec 2024 for a design-build contract (no bids), re-budgeted for 2026</t>
        </is>
      </c>
      <c r="I17" s="21" t="n"/>
      <c r="J17" s="21" t="inlineStr">
        <is>
          <t>n/a</t>
        </is>
      </c>
      <c r="K17" s="19" t="inlineStr">
        <is>
          <t>6</t>
        </is>
      </c>
      <c r="L17" s="19" t="inlineStr">
        <is>
          <t>Sep 17, 2025; Oct 22, 2025 (staff update); Nov 12, 2025 COW; Dec 17, 2025; Jul 15, 2026; Sep 9, 2026</t>
        </is>
      </c>
      <c r="M17" s="19" t="inlineStr">
        <is>
          <t>Sep 9: funding rescinded and referred to 2027 Strategic Planning.</t>
        </is>
      </c>
      <c r="N17" s="19" t="inlineStr">
        <is>
          <t>Sep 17, 2025: Harrison / Young (R25-223). Nov 12 COW: Vander Valk / Young. Dec 17: Harrison / Skipsey (R25-357); early approval Harrison / Vander Valk (R25-368). Jul 15, 2026: Skipsey / Harrison (R26-186). All unanimous. Sep 9: not yet public.</t>
        </is>
      </c>
      <c r="O17" s="19" t="inlineStr">
        <is>
          <t>Per staff Q1/Q2 report: the Legion decided to postpone the project to 2027. Not a Council rejection.</t>
        </is>
      </c>
      <c r="P17" s="19" t="inlineStr">
        <is>
          <t>Moved to 2027 because the Legion postponed its project</t>
        </is>
      </c>
    </row>
    <row r="18" ht="23.85" customHeight="1" s="17">
      <c r="A18" s="22" t="n"/>
      <c r="B18" s="22" t="n"/>
      <c r="C18" s="22" t="inlineStr">
        <is>
          <t>Subtotal: Delayed or on hold</t>
        </is>
      </c>
      <c r="D18" s="22" t="n"/>
      <c r="E18" s="22" t="n"/>
      <c r="F18" s="22" t="inlineStr">
        <is>
          <t>Sum of stated amounts in this group</t>
        </is>
      </c>
      <c r="G18" s="23">
        <f>SUM(G14:G17)</f>
        <v>625000</v>
      </c>
      <c r="H18" s="22" t="n"/>
      <c r="I18" s="23">
        <f>SUM(I14:I17)</f>
        <v>50000</v>
      </c>
      <c r="J18" s="23" t="inlineStr">
        <is>
          <t>n/a</t>
        </is>
      </c>
      <c r="K18" s="22" t="n"/>
      <c r="L18" s="22" t="n"/>
      <c r="M18" s="22" t="n"/>
      <c r="N18" s="22" t="n"/>
      <c r="O18" s="22" t="n"/>
      <c r="P18" s="22" t="n"/>
    </row>
    <row r="19" ht="35.05" customHeight="1" s="17">
      <c r="A19" s="24" t="n"/>
      <c r="B19" s="24" t="n"/>
      <c r="C19" s="24" t="inlineStr">
        <is>
          <t>All requests, stated amounts</t>
        </is>
      </c>
      <c r="D19" s="24" t="n"/>
      <c r="E19" s="24" t="n"/>
      <c r="F19" s="24" t="inlineStr">
        <is>
          <t>Sum of the three subtotals. Includes items with no final decision (pickleball, Hamilton Marsh, cenotaph) and KSS, where the Town set an amount without an ask.</t>
        </is>
      </c>
      <c r="G19" s="25">
        <f>G6+G13+G18</f>
        <v>1372854.15</v>
      </c>
      <c r="H19" s="24" t="n"/>
      <c r="I19" s="25">
        <f>I6+I13+I18</f>
        <v>137000</v>
      </c>
      <c r="J19" s="25" t="inlineStr">
        <is>
          <t>n/a</t>
        </is>
      </c>
      <c r="K19" s="24" t="n"/>
      <c r="L19" s="24" t="n"/>
      <c r="M19" s="24" t="n"/>
      <c r="N19" s="24" t="n"/>
      <c r="O19" s="24" t="n"/>
      <c r="P19" s="24" t="n"/>
    </row>
    <row r="20" ht="23.85" customHeight="1" s="17">
      <c r="A20" s="24" t="n"/>
      <c r="B20" s="24" t="n"/>
      <c r="C20" s="24" t="inlineStr">
        <is>
          <t>Comparable total</t>
        </is>
      </c>
      <c r="D20" s="24" t="n"/>
      <c r="E20" s="24" t="n"/>
      <c r="F20" s="24" t="inlineStr">
        <is>
          <t>Only requests with both a dollar ask and a final decision (10 requests). This is the headline figure used in the PDF.</t>
        </is>
      </c>
      <c r="G20" s="25">
        <f>SUMPRODUCT(ISNUMBER(G2:G18)*ISNUMBER(I2:I18)*(A2:A18&lt;&gt;""),G2:G18)</f>
        <v>747854.15</v>
      </c>
      <c r="H20" s="24" t="n"/>
      <c r="I20" s="25">
        <f>SUMPRODUCT(ISNUMBER(G2:G18)*ISNUMBER(I2:I18)*(A2:A18&lt;&gt;""),I2:I18)</f>
        <v>87000</v>
      </c>
      <c r="J20" s="25">
        <f>G20-I20</f>
        <v>660854.15</v>
      </c>
      <c r="K20" s="24" t="n"/>
      <c r="L20" s="24" t="n"/>
      <c r="M20" s="24" t="n"/>
      <c r="N20" s="24" t="n"/>
      <c r="O20" s="24" t="n"/>
      <c r="P20" s="24" t="n"/>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H37"/>
  <sheetViews>
    <sheetView showFormulas="0" showGridLines="1"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48" customWidth="1" style="16" min="1" max="1"/>
    <col width="18" customWidth="1" style="16" min="2" max="2"/>
    <col width="12" customWidth="1" style="16" min="3" max="3"/>
    <col width="22" customWidth="1" style="16" min="4" max="4"/>
    <col width="34" customWidth="1" style="16" min="5" max="5"/>
    <col width="32" customWidth="1" style="16" min="6" max="6"/>
    <col width="22" customWidth="1" style="16" min="7" max="7"/>
    <col width="36" customWidth="1" style="16" min="8" max="8"/>
  </cols>
  <sheetData>
    <row r="1" ht="15" customHeight="1" s="17">
      <c r="A1" s="18" t="inlineStr">
        <is>
          <t>Project</t>
        </is>
      </c>
      <c r="B1" s="18" t="inlineStr">
        <is>
          <t>Category</t>
        </is>
      </c>
      <c r="C1" s="18" t="inlineStr">
        <is>
          <t>Amount ($)</t>
        </is>
      </c>
      <c r="D1" s="18" t="inlineStr">
        <is>
          <t>Originally scheduled</t>
        </is>
      </c>
      <c r="E1" s="18" t="inlineStr">
        <is>
          <t>Moved to</t>
        </is>
      </c>
      <c r="F1" s="18" t="inlineStr">
        <is>
          <t>Decision</t>
        </is>
      </c>
      <c r="G1" s="18" t="inlineStr">
        <is>
          <t>Meeting</t>
        </is>
      </c>
      <c r="H1" s="18" t="inlineStr">
        <is>
          <t>Vote</t>
        </is>
      </c>
    </row>
    <row r="2" ht="15" customHeight="1" s="17">
      <c r="A2" s="26" t="inlineStr">
        <is>
          <t>A. Moved by the Eaglecrest funding plan, July 23, 2025</t>
        </is>
      </c>
      <c r="B2" s="27" t="n"/>
      <c r="C2" s="27" t="n"/>
      <c r="D2" s="27" t="n"/>
      <c r="E2" s="27" t="n"/>
      <c r="F2" s="27" t="n"/>
      <c r="G2" s="27" t="n"/>
      <c r="H2" s="28" t="n"/>
    </row>
    <row r="3" ht="23.85" customHeight="1" s="17">
      <c r="A3" s="19" t="inlineStr">
        <is>
          <t>Saahtlam Park amenity improvements</t>
        </is>
      </c>
      <c r="B3" s="19" t="inlineStr">
        <is>
          <t>Parks</t>
        </is>
      </c>
      <c r="C3" s="21" t="n"/>
      <c r="D3" s="19" t="inlineStr">
        <is>
          <t>2026</t>
        </is>
      </c>
      <c r="E3" s="19" t="inlineStr">
        <is>
          <t>Funding reallocated to Eaglecrest purchase</t>
        </is>
      </c>
      <c r="F3" s="19" t="inlineStr">
        <is>
          <t>Eaglecrest funding plan (Res. 25-180)</t>
        </is>
      </c>
      <c r="G3" s="19" t="inlineStr">
        <is>
          <t>Jul 23, 2025 Special</t>
        </is>
      </c>
      <c r="H3" s="19" t="inlineStr">
        <is>
          <t>Skipsey / Young; 4-1 (opposed Harrison)</t>
        </is>
      </c>
    </row>
    <row r="4" ht="23.85" customHeight="1" s="17">
      <c r="A4" s="19" t="inlineStr">
        <is>
          <t>Pickleball courts</t>
        </is>
      </c>
      <c r="B4" s="19" t="inlineStr">
        <is>
          <t>Recreation</t>
        </is>
      </c>
      <c r="C4" s="21" t="n"/>
      <c r="D4" s="19" t="inlineStr">
        <is>
          <t>2026</t>
        </is>
      </c>
      <c r="E4" s="19" t="inlineStr">
        <is>
          <t>Funding reallocated to Eaglecrest purchase</t>
        </is>
      </c>
      <c r="F4" s="19" t="inlineStr">
        <is>
          <t>Eaglecrest funding plan (Res. 25-180)</t>
        </is>
      </c>
      <c r="G4" s="19" t="inlineStr">
        <is>
          <t>Jul 23, 2025 Special</t>
        </is>
      </c>
      <c r="H4" s="19" t="inlineStr">
        <is>
          <t>Skipsey / Young; 4-1 (opposed Harrison)</t>
        </is>
      </c>
    </row>
    <row r="5" ht="23.85" customHeight="1" s="17">
      <c r="A5" s="19" t="inlineStr">
        <is>
          <t>Bus garage site planning / engagement / construction</t>
        </is>
      </c>
      <c r="B5" s="19" t="inlineStr">
        <is>
          <t>Parks / civic</t>
        </is>
      </c>
      <c r="C5" s="21" t="n"/>
      <c r="D5" s="19" t="inlineStr">
        <is>
          <t>2026-2028</t>
        </is>
      </c>
      <c r="E5" s="19" t="inlineStr">
        <is>
          <t>Funding reallocated; later re-budgeted Dec 2025</t>
        </is>
      </c>
      <c r="F5" s="19" t="inlineStr">
        <is>
          <t>Eaglecrest funding plan (Res. 25-180)</t>
        </is>
      </c>
      <c r="G5" s="19" t="inlineStr">
        <is>
          <t>Jul 23, 2025 Special</t>
        </is>
      </c>
      <c r="H5" s="19" t="inlineStr">
        <is>
          <t>Skipsey / Young; 4-1 (opposed Harrison)</t>
        </is>
      </c>
    </row>
    <row r="6" ht="15" customHeight="1" s="17">
      <c r="A6" s="19" t="inlineStr">
        <is>
          <t>Identify land for multi-purpose performing arts / cinema</t>
        </is>
      </c>
      <c r="B6" s="19" t="inlineStr">
        <is>
          <t>Arts &amp; culture</t>
        </is>
      </c>
      <c r="C6" s="20" t="n">
        <v>30000</v>
      </c>
      <c r="D6" s="19" t="inlineStr">
        <is>
          <t>2026</t>
        </is>
      </c>
      <c r="E6" s="19" t="inlineStr">
        <is>
          <t>2027</t>
        </is>
      </c>
      <c r="F6" s="19" t="inlineStr">
        <is>
          <t>Eaglecrest funding plan (Res. 25-180)</t>
        </is>
      </c>
      <c r="G6" s="19" t="inlineStr">
        <is>
          <t>Jul 23, 2025 Special</t>
        </is>
      </c>
      <c r="H6" s="19" t="inlineStr">
        <is>
          <t>Skipsey / Young; 4-1 (opposed Harrison)</t>
        </is>
      </c>
    </row>
    <row r="7" ht="15" customHeight="1" s="17">
      <c r="A7" s="19" t="inlineStr">
        <is>
          <t>Community Park needs assessment</t>
        </is>
      </c>
      <c r="B7" s="19" t="inlineStr">
        <is>
          <t>Parks</t>
        </is>
      </c>
      <c r="C7" s="20" t="n">
        <v>50000</v>
      </c>
      <c r="D7" s="19" t="inlineStr">
        <is>
          <t>2026</t>
        </is>
      </c>
      <c r="E7" s="19" t="inlineStr">
        <is>
          <t>2027</t>
        </is>
      </c>
      <c r="F7" s="19" t="inlineStr">
        <is>
          <t>Eaglecrest funding plan (Res. 25-180)</t>
        </is>
      </c>
      <c r="G7" s="19" t="inlineStr">
        <is>
          <t>Jul 23, 2025 Special</t>
        </is>
      </c>
      <c r="H7" s="19" t="inlineStr">
        <is>
          <t>Skipsey / Young; 4-1 (opposed Harrison)</t>
        </is>
      </c>
    </row>
    <row r="8" ht="15" customHeight="1" s="17">
      <c r="A8" s="19" t="inlineStr">
        <is>
          <t>Food Action Plan</t>
        </is>
      </c>
      <c r="B8" s="19" t="inlineStr">
        <is>
          <t>Community</t>
        </is>
      </c>
      <c r="C8" s="20" t="n">
        <v>30000</v>
      </c>
      <c r="D8" s="19" t="inlineStr">
        <is>
          <t>2026</t>
        </is>
      </c>
      <c r="E8" s="19" t="inlineStr">
        <is>
          <t>2027</t>
        </is>
      </c>
      <c r="F8" s="19" t="inlineStr">
        <is>
          <t>Eaglecrest funding plan (Res. 25-180)</t>
        </is>
      </c>
      <c r="G8" s="19" t="inlineStr">
        <is>
          <t>Jul 23, 2025 Special</t>
        </is>
      </c>
      <c r="H8" s="19" t="inlineStr">
        <is>
          <t>Skipsey / Young; 4-1 (opposed Harrison)</t>
        </is>
      </c>
    </row>
    <row r="9" ht="15" customHeight="1" s="17">
      <c r="A9" s="19" t="inlineStr">
        <is>
          <t>Visual Identity Refresh (2026 portion)</t>
        </is>
      </c>
      <c r="B9" s="19" t="inlineStr">
        <is>
          <t>Arts / civic</t>
        </is>
      </c>
      <c r="C9" s="20" t="n">
        <v>20000</v>
      </c>
      <c r="D9" s="19" t="inlineStr">
        <is>
          <t>2026</t>
        </is>
      </c>
      <c r="E9" s="19" t="inlineStr">
        <is>
          <t>2027</t>
        </is>
      </c>
      <c r="F9" s="19" t="inlineStr">
        <is>
          <t>Eaglecrest funding plan (Res. 25-180)</t>
        </is>
      </c>
      <c r="G9" s="19" t="inlineStr">
        <is>
          <t>Jul 23, 2025 Special</t>
        </is>
      </c>
      <c r="H9" s="19" t="inlineStr">
        <is>
          <t>Skipsey / Young; 4-1 (opposed Harrison)</t>
        </is>
      </c>
    </row>
    <row r="10" ht="15" customHeight="1" s="17">
      <c r="A10" s="19" t="inlineStr">
        <is>
          <t>Seniors Activity Centre expansion and needs assessment</t>
        </is>
      </c>
      <c r="B10" s="19" t="inlineStr">
        <is>
          <t>Seniors</t>
        </is>
      </c>
      <c r="C10" s="20" t="n">
        <v>30000</v>
      </c>
      <c r="D10" s="19" t="inlineStr">
        <is>
          <t>2027</t>
        </is>
      </c>
      <c r="E10" s="19" t="inlineStr">
        <is>
          <t>2028</t>
        </is>
      </c>
      <c r="F10" s="19" t="inlineStr">
        <is>
          <t>Eaglecrest funding plan (Res. 25-180)</t>
        </is>
      </c>
      <c r="G10" s="19" t="inlineStr">
        <is>
          <t>Jul 23, 2025 Special</t>
        </is>
      </c>
      <c r="H10" s="19" t="inlineStr">
        <is>
          <t>Skipsey / Young; 4-1 (opposed Harrison)</t>
        </is>
      </c>
    </row>
    <row r="11" ht="15" customHeight="1" s="17">
      <c r="A11" s="19" t="inlineStr">
        <is>
          <t>Bylaw to prohibit smoking in parks and trails</t>
        </is>
      </c>
      <c r="B11" s="19" t="inlineStr">
        <is>
          <t>Parks</t>
        </is>
      </c>
      <c r="C11" s="20" t="n">
        <v>45000</v>
      </c>
      <c r="D11" s="19" t="inlineStr">
        <is>
          <t>2027</t>
        </is>
      </c>
      <c r="E11" s="19" t="inlineStr">
        <is>
          <t>2028</t>
        </is>
      </c>
      <c r="F11" s="19" t="inlineStr">
        <is>
          <t>Eaglecrest funding plan (Res. 25-180)</t>
        </is>
      </c>
      <c r="G11" s="19" t="inlineStr">
        <is>
          <t>Jul 23, 2025 Special</t>
        </is>
      </c>
      <c r="H11" s="19" t="inlineStr">
        <is>
          <t>Skipsey / Young; 4-1 (opposed Harrison)</t>
        </is>
      </c>
    </row>
    <row r="12" ht="15" customHeight="1" s="17">
      <c r="A12" s="19" t="inlineStr">
        <is>
          <t>Visual Identity Refresh (2027 portion)</t>
        </is>
      </c>
      <c r="B12" s="19" t="inlineStr">
        <is>
          <t>Arts / civic</t>
        </is>
      </c>
      <c r="C12" s="20" t="n">
        <v>50000</v>
      </c>
      <c r="D12" s="19" t="inlineStr">
        <is>
          <t>2027</t>
        </is>
      </c>
      <c r="E12" s="19" t="inlineStr">
        <is>
          <t>2028</t>
        </is>
      </c>
      <c r="F12" s="19" t="inlineStr">
        <is>
          <t>Eaglecrest funding plan (Res. 25-180)</t>
        </is>
      </c>
      <c r="G12" s="19" t="inlineStr">
        <is>
          <t>Jul 23, 2025 Special</t>
        </is>
      </c>
      <c r="H12" s="19" t="inlineStr">
        <is>
          <t>Skipsey / Young; 4-1 (opposed Harrison)</t>
        </is>
      </c>
    </row>
    <row r="13" ht="15" customHeight="1" s="17">
      <c r="A13" s="19" t="inlineStr">
        <is>
          <t>Park inventory prioritization plan</t>
        </is>
      </c>
      <c r="B13" s="19" t="inlineStr">
        <is>
          <t>Parks</t>
        </is>
      </c>
      <c r="C13" s="20" t="n">
        <v>100000</v>
      </c>
      <c r="D13" s="19" t="inlineStr">
        <is>
          <t>2028</t>
        </is>
      </c>
      <c r="E13" s="19" t="inlineStr">
        <is>
          <t>2029</t>
        </is>
      </c>
      <c r="F13" s="19" t="inlineStr">
        <is>
          <t>Eaglecrest funding plan (Res. 25-180)</t>
        </is>
      </c>
      <c r="G13" s="19" t="inlineStr">
        <is>
          <t>Jul 23, 2025 Special</t>
        </is>
      </c>
      <c r="H13" s="19" t="inlineStr">
        <is>
          <t>Skipsey / Young; 4-1 (opposed Harrison)</t>
        </is>
      </c>
    </row>
    <row r="14" ht="15" customHeight="1" s="17">
      <c r="A14" s="19" t="inlineStr">
        <is>
          <t>Update youth and family retention and attraction strategy</t>
        </is>
      </c>
      <c r="B14" s="19" t="inlineStr">
        <is>
          <t>Youth / families</t>
        </is>
      </c>
      <c r="C14" s="20" t="n">
        <v>50000</v>
      </c>
      <c r="D14" s="19" t="inlineStr">
        <is>
          <t>2028</t>
        </is>
      </c>
      <c r="E14" s="19" t="inlineStr">
        <is>
          <t>2029</t>
        </is>
      </c>
      <c r="F14" s="19" t="inlineStr">
        <is>
          <t>Eaglecrest funding plan (Res. 25-180)</t>
        </is>
      </c>
      <c r="G14" s="19" t="inlineStr">
        <is>
          <t>Jul 23, 2025 Special</t>
        </is>
      </c>
      <c r="H14" s="19" t="inlineStr">
        <is>
          <t>Skipsey / Young; 4-1 (opposed Harrison)</t>
        </is>
      </c>
    </row>
    <row r="15" ht="15" customHeight="1" s="17">
      <c r="A15" s="19" t="inlineStr">
        <is>
          <t>Dementia friendly community</t>
        </is>
      </c>
      <c r="B15" s="19" t="inlineStr">
        <is>
          <t>Seniors</t>
        </is>
      </c>
      <c r="C15" s="20" t="n">
        <v>5000</v>
      </c>
      <c r="D15" s="19" t="inlineStr">
        <is>
          <t>2028</t>
        </is>
      </c>
      <c r="E15" s="19" t="inlineStr">
        <is>
          <t>2029</t>
        </is>
      </c>
      <c r="F15" s="19" t="inlineStr">
        <is>
          <t>Eaglecrest funding plan (Res. 25-180)</t>
        </is>
      </c>
      <c r="G15" s="19" t="inlineStr">
        <is>
          <t>Jul 23, 2025 Special</t>
        </is>
      </c>
      <c r="H15" s="19" t="inlineStr">
        <is>
          <t>Skipsey / Young; 4-1 (opposed Harrison)</t>
        </is>
      </c>
    </row>
    <row r="16" ht="15" customHeight="1" s="17">
      <c r="A16" s="19" t="inlineStr">
        <is>
          <t>Improve accessibility to foreshore (planning and research)</t>
        </is>
      </c>
      <c r="B16" s="19" t="inlineStr">
        <is>
          <t>Parks / accessibility</t>
        </is>
      </c>
      <c r="C16" s="20" t="n">
        <v>15000</v>
      </c>
      <c r="D16" s="19" t="inlineStr">
        <is>
          <t>2028</t>
        </is>
      </c>
      <c r="E16" s="19" t="inlineStr">
        <is>
          <t>2029</t>
        </is>
      </c>
      <c r="F16" s="19" t="inlineStr">
        <is>
          <t>Eaglecrest funding plan (Res. 25-180)</t>
        </is>
      </c>
      <c r="G16" s="19" t="inlineStr">
        <is>
          <t>Jul 23, 2025 Special</t>
        </is>
      </c>
      <c r="H16" s="19" t="inlineStr">
        <is>
          <t>Skipsey / Young; 4-1 (opposed Harrison)</t>
        </is>
      </c>
    </row>
    <row r="17" ht="15" customHeight="1" s="17">
      <c r="A17" s="19" t="inlineStr">
        <is>
          <t>Robust accessibility plan</t>
        </is>
      </c>
      <c r="B17" s="19" t="inlineStr">
        <is>
          <t>Accessibility</t>
        </is>
      </c>
      <c r="C17" s="20" t="n">
        <v>50000</v>
      </c>
      <c r="D17" s="19" t="inlineStr">
        <is>
          <t>2028</t>
        </is>
      </c>
      <c r="E17" s="19" t="inlineStr">
        <is>
          <t>2029</t>
        </is>
      </c>
      <c r="F17" s="19" t="inlineStr">
        <is>
          <t>Eaglecrest funding plan (Res. 25-180)</t>
        </is>
      </c>
      <c r="G17" s="19" t="inlineStr">
        <is>
          <t>Jul 23, 2025 Special</t>
        </is>
      </c>
      <c r="H17" s="19" t="inlineStr">
        <is>
          <t>Skipsey / Young; 4-1 (opposed Harrison)</t>
        </is>
      </c>
    </row>
    <row r="18" ht="15" customHeight="1" s="17">
      <c r="A18" s="19" t="inlineStr">
        <is>
          <t>Develop an accessibility action plan</t>
        </is>
      </c>
      <c r="B18" s="19" t="inlineStr">
        <is>
          <t>Accessibility</t>
        </is>
      </c>
      <c r="C18" s="20" t="n">
        <v>50000</v>
      </c>
      <c r="D18" s="19" t="inlineStr">
        <is>
          <t>2028</t>
        </is>
      </c>
      <c r="E18" s="19" t="inlineStr">
        <is>
          <t>2029</t>
        </is>
      </c>
      <c r="F18" s="19" t="inlineStr">
        <is>
          <t>Eaglecrest funding plan (Res. 25-180)</t>
        </is>
      </c>
      <c r="G18" s="19" t="inlineStr">
        <is>
          <t>Jul 23, 2025 Special</t>
        </is>
      </c>
      <c r="H18" s="19" t="inlineStr">
        <is>
          <t>Skipsey / Young; 4-1 (opposed Harrison)</t>
        </is>
      </c>
    </row>
    <row r="19" ht="15" customHeight="1" s="17">
      <c r="A19" s="19" t="inlineStr">
        <is>
          <t>Visual Identity Refresh (2028 portion)</t>
        </is>
      </c>
      <c r="B19" s="19" t="inlineStr">
        <is>
          <t>Arts / civic</t>
        </is>
      </c>
      <c r="C19" s="20" t="n">
        <v>50000</v>
      </c>
      <c r="D19" s="19" t="inlineStr">
        <is>
          <t>2028</t>
        </is>
      </c>
      <c r="E19" s="19" t="inlineStr">
        <is>
          <t>2029</t>
        </is>
      </c>
      <c r="F19" s="19" t="inlineStr">
        <is>
          <t>Eaglecrest funding plan (Res. 25-180)</t>
        </is>
      </c>
      <c r="G19" s="19" t="inlineStr">
        <is>
          <t>Jul 23, 2025 Special</t>
        </is>
      </c>
      <c r="H19" s="19" t="inlineStr">
        <is>
          <t>Skipsey / Young; 4-1 (opposed Harrison)</t>
        </is>
      </c>
    </row>
    <row r="20" ht="15" customHeight="1" s="17">
      <c r="A20" s="19" t="inlineStr">
        <is>
          <t>Urban Forest Master Plan update</t>
        </is>
      </c>
      <c r="B20" s="19" t="inlineStr">
        <is>
          <t>Parks / environment</t>
        </is>
      </c>
      <c r="C20" s="20" t="n">
        <v>40000</v>
      </c>
      <c r="D20" s="19" t="inlineStr">
        <is>
          <t>2029</t>
        </is>
      </c>
      <c r="E20" s="19" t="inlineStr">
        <is>
          <t>2030</t>
        </is>
      </c>
      <c r="F20" s="19" t="inlineStr">
        <is>
          <t>Eaglecrest funding plan (Res. 25-180)</t>
        </is>
      </c>
      <c r="G20" s="19" t="inlineStr">
        <is>
          <t>Jul 23, 2025 Special</t>
        </is>
      </c>
      <c r="H20" s="19" t="inlineStr">
        <is>
          <t>Skipsey / Young; 4-1 (opposed Harrison)</t>
        </is>
      </c>
    </row>
    <row r="21" ht="15" customHeight="1" s="17">
      <c r="A21" s="19" t="inlineStr">
        <is>
          <t>Heritage designation, Old Baptist Church by train station</t>
        </is>
      </c>
      <c r="B21" s="19" t="inlineStr">
        <is>
          <t>Heritage</t>
        </is>
      </c>
      <c r="C21" s="21" t="n"/>
      <c r="D21" s="19" t="inlineStr">
        <is>
          <t>2026 Strategic Planning</t>
        </is>
      </c>
      <c r="E21" s="19" t="inlineStr">
        <is>
          <t>2027 Strategic Planning</t>
        </is>
      </c>
      <c r="F21" s="19" t="inlineStr">
        <is>
          <t>Eaglecrest funding plan (Res. 25-180)</t>
        </is>
      </c>
      <c r="G21" s="19" t="inlineStr">
        <is>
          <t>Jul 23, 2025 Special</t>
        </is>
      </c>
      <c r="H21" s="19" t="inlineStr">
        <is>
          <t>Skipsey / Young; 4-1 (opposed Harrison)</t>
        </is>
      </c>
    </row>
    <row r="22" ht="15" customHeight="1" s="17">
      <c r="A22" s="19" t="inlineStr">
        <is>
          <t>Pride flag-raising event</t>
        </is>
      </c>
      <c r="B22" s="19" t="inlineStr">
        <is>
          <t>Community</t>
        </is>
      </c>
      <c r="C22" s="21" t="n"/>
      <c r="D22" s="19" t="inlineStr">
        <is>
          <t>2026 Strategic Planning</t>
        </is>
      </c>
      <c r="E22" s="19" t="inlineStr">
        <is>
          <t>2027 Strategic Planning</t>
        </is>
      </c>
      <c r="F22" s="19" t="inlineStr">
        <is>
          <t>Eaglecrest funding plan (Res. 25-180)</t>
        </is>
      </c>
      <c r="G22" s="19" t="inlineStr">
        <is>
          <t>Jul 23, 2025 Special</t>
        </is>
      </c>
      <c r="H22" s="19" t="inlineStr">
        <is>
          <t>Skipsey / Young; 4-1 (opposed Harrison)</t>
        </is>
      </c>
    </row>
    <row r="23" ht="23.85" customHeight="1" s="17">
      <c r="A23" s="22" t="inlineStr">
        <is>
          <t>Subtotal: A. Moved by the Eaglecrest funding plan, July 23, 2025</t>
        </is>
      </c>
      <c r="B23" s="22" t="n"/>
      <c r="C23" s="23">
        <f>SUM(C3:C22)</f>
        <v/>
      </c>
      <c r="D23" s="22" t="n"/>
      <c r="E23" s="22" t="n"/>
      <c r="F23" s="22" t="n"/>
      <c r="G23" s="22" t="n"/>
      <c r="H23" s="22" t="n"/>
    </row>
    <row r="24" ht="15" customHeight="1" s="17">
      <c r="A24" s="26" t="inlineStr">
        <is>
          <t>B. Moved in the 2026-2030 Financial Plan, December 17, 2025</t>
        </is>
      </c>
      <c r="B24" s="27" t="n"/>
      <c r="C24" s="27" t="n"/>
      <c r="D24" s="27" t="n"/>
      <c r="E24" s="27" t="n"/>
      <c r="F24" s="27" t="n"/>
      <c r="G24" s="27" t="n"/>
      <c r="H24" s="28" t="n"/>
    </row>
    <row r="25" ht="15" customHeight="1" s="17">
      <c r="A25" s="19" t="inlineStr">
        <is>
          <t>Saahtlam Park playground and amenities</t>
        </is>
      </c>
      <c r="B25" s="19" t="inlineStr">
        <is>
          <t>Parks</t>
        </is>
      </c>
      <c r="C25" s="20" t="n">
        <v>350000</v>
      </c>
      <c r="D25" s="19" t="inlineStr">
        <is>
          <t>Earlier plan</t>
        </is>
      </c>
      <c r="E25" s="19" t="inlineStr">
        <is>
          <t>2028</t>
        </is>
      </c>
      <c r="F25" s="19" t="inlineStr">
        <is>
          <t>2026-2030 Financial Plan</t>
        </is>
      </c>
      <c r="G25" s="19" t="inlineStr">
        <is>
          <t>Dec 17, 2025 Special</t>
        </is>
      </c>
      <c r="H25" s="19" t="inlineStr">
        <is>
          <t>Skipsey / Young; 4-1 (opposed Westbroek)</t>
        </is>
      </c>
    </row>
    <row r="26" ht="23.85" customHeight="1" s="17">
      <c r="A26" s="19" t="inlineStr">
        <is>
          <t>New Community Park facility to support park users (grant-dependent)</t>
        </is>
      </c>
      <c r="B26" s="19" t="inlineStr">
        <is>
          <t>Parks</t>
        </is>
      </c>
      <c r="C26" s="20" t="n">
        <v>620000</v>
      </c>
      <c r="D26" s="19" t="inlineStr">
        <is>
          <t>Earlier plan</t>
        </is>
      </c>
      <c r="E26" s="19" t="inlineStr">
        <is>
          <t>2028</t>
        </is>
      </c>
      <c r="F26" s="19" t="inlineStr">
        <is>
          <t>2026-2030 Financial Plan</t>
        </is>
      </c>
      <c r="G26" s="19" t="inlineStr">
        <is>
          <t>Dec 17, 2025 Special</t>
        </is>
      </c>
      <c r="H26" s="19" t="inlineStr">
        <is>
          <t>Skipsey / Harrison; unanimous</t>
        </is>
      </c>
    </row>
    <row r="27" ht="15" customHeight="1" s="17">
      <c r="A27" s="19" t="inlineStr">
        <is>
          <t>Community gardens</t>
        </is>
      </c>
      <c r="B27" s="19" t="inlineStr">
        <is>
          <t>Parks</t>
        </is>
      </c>
      <c r="C27" s="20" t="n">
        <v>30000</v>
      </c>
      <c r="D27" s="19" t="inlineStr">
        <is>
          <t>Earlier plan</t>
        </is>
      </c>
      <c r="E27" s="19" t="inlineStr">
        <is>
          <t>2028</t>
        </is>
      </c>
      <c r="F27" s="19" t="inlineStr">
        <is>
          <t>2026-2030 Financial Plan</t>
        </is>
      </c>
      <c r="G27" s="19" t="inlineStr">
        <is>
          <t>Dec 17, 2025 Special</t>
        </is>
      </c>
      <c r="H27" s="19" t="inlineStr">
        <is>
          <t>Skipsey / Young; unanimous</t>
        </is>
      </c>
    </row>
    <row r="28" ht="15" customHeight="1" s="17">
      <c r="A28" s="19" t="inlineStr">
        <is>
          <t>Wayfinding signage phase 1</t>
        </is>
      </c>
      <c r="B28" s="19" t="inlineStr">
        <is>
          <t>Parks / civic</t>
        </is>
      </c>
      <c r="C28" s="20" t="n">
        <v>3100</v>
      </c>
      <c r="D28" s="19" t="inlineStr">
        <is>
          <t>2025</t>
        </is>
      </c>
      <c r="E28" s="19" t="inlineStr">
        <is>
          <t>Not re-budgeted; 2027 Strategic Planning</t>
        </is>
      </c>
      <c r="F28" s="19" t="inlineStr">
        <is>
          <t>2026-2030 Financial Plan</t>
        </is>
      </c>
      <c r="G28" s="19" t="inlineStr">
        <is>
          <t>Dec 17, 2025 Special</t>
        </is>
      </c>
      <c r="H28" s="19" t="inlineStr">
        <is>
          <t>Skipsey / Young; unanimous</t>
        </is>
      </c>
    </row>
    <row r="29" ht="23.85" customHeight="1" s="17">
      <c r="A29" s="22" t="inlineStr">
        <is>
          <t>Subtotal: B. Moved in the 2026-2030 Financial Plan, December 17, 2025</t>
        </is>
      </c>
      <c r="B29" s="22" t="n"/>
      <c r="C29" s="23">
        <f>SUM(C25:C28)</f>
        <v/>
      </c>
      <c r="D29" s="22" t="n"/>
      <c r="E29" s="22" t="n"/>
      <c r="F29" s="22" t="n"/>
      <c r="G29" s="22" t="n"/>
      <c r="H29" s="22" t="n"/>
    </row>
    <row r="30" ht="15" customHeight="1" s="17">
      <c r="A30" s="26" t="inlineStr">
        <is>
          <t>C. Other deferrals</t>
        </is>
      </c>
      <c r="B30" s="27" t="n"/>
      <c r="C30" s="27" t="n"/>
      <c r="D30" s="27" t="n"/>
      <c r="E30" s="27" t="n"/>
      <c r="F30" s="27" t="n"/>
      <c r="G30" s="27" t="n"/>
      <c r="H30" s="28" t="n"/>
    </row>
    <row r="31" ht="23.85" customHeight="1" s="17">
      <c r="A31" s="19" t="inlineStr">
        <is>
          <t>Public art, including BC Hydro boxes</t>
        </is>
      </c>
      <c r="B31" s="19" t="inlineStr">
        <is>
          <t>Arts &amp; culture</t>
        </is>
      </c>
      <c r="C31" s="21" t="n"/>
      <c r="D31" s="19" t="inlineStr">
        <is>
          <t>Not scheduled</t>
        </is>
      </c>
      <c r="E31" s="19" t="inlineStr">
        <is>
          <t>2027 Strategic Planning</t>
        </is>
      </c>
      <c r="F31" s="19" t="inlineStr">
        <is>
          <t>Res. 25-177</t>
        </is>
      </c>
      <c r="G31" s="19" t="inlineStr">
        <is>
          <t>Jul 23, 2025 Special</t>
        </is>
      </c>
      <c r="H31" s="19" t="inlineStr">
        <is>
          <t>Skipsey / Vander Valk; 4-1 (opposed Harrison)</t>
        </is>
      </c>
    </row>
    <row r="32" ht="15" customHeight="1" s="17">
      <c r="A32" s="19" t="inlineStr">
        <is>
          <t>Invasive species action plan</t>
        </is>
      </c>
      <c r="B32" s="19" t="inlineStr">
        <is>
          <t>Parks / environment</t>
        </is>
      </c>
      <c r="C32" s="21" t="n"/>
      <c r="D32" s="19" t="inlineStr">
        <is>
          <t>Not scheduled</t>
        </is>
      </c>
      <c r="E32" s="19" t="inlineStr">
        <is>
          <t>Fall 2026 Strategic Planning</t>
        </is>
      </c>
      <c r="F32" s="19" t="inlineStr">
        <is>
          <t>Notice of Motion</t>
        </is>
      </c>
      <c r="G32" s="19" t="inlineStr">
        <is>
          <t>Jun 24, 2026 Regular</t>
        </is>
      </c>
      <c r="H32" s="19" t="inlineStr">
        <is>
          <t>Not recorded in summary</t>
        </is>
      </c>
    </row>
    <row r="33" ht="15" customHeight="1" s="17">
      <c r="A33" s="22" t="inlineStr">
        <is>
          <t>Subtotal: C. Other deferrals</t>
        </is>
      </c>
      <c r="B33" s="22" t="n"/>
      <c r="C33" s="23">
        <f>SUM(C31:C32)</f>
        <v/>
      </c>
      <c r="D33" s="22" t="n"/>
      <c r="E33" s="22" t="n"/>
      <c r="F33" s="22" t="n"/>
      <c r="G33" s="22" t="n"/>
      <c r="H33" s="22" t="n"/>
    </row>
    <row r="34" ht="15" customHeight="1" s="17">
      <c r="A34" s="24" t="inlineStr">
        <is>
          <t>Grand total (items with a stated amount)</t>
        </is>
      </c>
      <c r="B34" s="24" t="n"/>
      <c r="C34" s="25">
        <f>C23+C29+C33</f>
        <v/>
      </c>
      <c r="D34" s="24" t="n"/>
      <c r="E34" s="24" t="n"/>
      <c r="F34" s="24" t="n"/>
      <c r="G34" s="24" t="n"/>
      <c r="H34" s="24" t="n"/>
    </row>
    <row r="36" ht="30" customHeight="1" s="17">
      <c r="A36" s="29" t="inlineStr">
        <is>
          <t>Not in the total: the Strategic Initiatives Reserve contribution for 2025 was cut from $250,000 to $125,000 (Jan 22, 2025; Skipsey / Vander Valk, unanimous) and restored for 2026. Most community requests draw from this reserve.</t>
        </is>
      </c>
    </row>
    <row r="37" ht="30" customHeight="1" s="17">
      <c r="A37" s="29" t="inlineStr">
        <is>
          <t>Blank amounts: no dollar figure in the minutes or staff reports. The Eaglecrest plan also moved $2,000,000 from the Community Growth Reserve, $275,000 from the Park Land Reserve Fund and $700,000 from Open Space DCCs; those are funding sources, not deferred projects, so they are not in the total.</t>
        </is>
      </c>
    </row>
  </sheetData>
  <mergeCells count="5">
    <mergeCell ref="A30:H30"/>
    <mergeCell ref="A24:H24"/>
    <mergeCell ref="A2:H2"/>
    <mergeCell ref="A36:H36"/>
    <mergeCell ref="A37:H37"/>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E41"/>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52" customWidth="1" style="16" min="1" max="1"/>
    <col width="16" customWidth="1" style="16" min="2" max="2"/>
    <col width="18" customWidth="1" style="16" min="3" max="3"/>
    <col width="62" customWidth="1" style="16" min="4" max="4"/>
    <col width="8" customWidth="1" style="16" min="5" max="5"/>
  </cols>
  <sheetData>
    <row r="1" ht="16.15" customHeight="1" s="17">
      <c r="A1" s="30" t="inlineStr">
        <is>
          <t>Where the money went: Eaglecrest Golf Course purchase and upgrades, 2025-2026</t>
        </is>
      </c>
    </row>
    <row r="2" ht="37.5" customHeight="1" s="17">
      <c r="A2" s="29" t="inlineStr">
        <is>
          <t>Purchase funding approved Jul 23, 2025 (Res. 25-180; Skipsey / Young; 4-1, Harrison opposed). Staff (Sep 9, 2026): purchase price and upgrades were intended to be entirely self-funded through future land sales; reserves act as bridge financing until replenished.</t>
        </is>
      </c>
    </row>
    <row r="4" ht="15" customHeight="1" s="17">
      <c r="A4" s="18" t="inlineStr">
        <is>
          <t>Purchase: where the $8.5 million came from</t>
        </is>
      </c>
      <c r="B4" s="31" t="inlineStr">
        <is>
          <t>Amount ($)</t>
        </is>
      </c>
      <c r="C4" s="31" t="inlineStr">
        <is>
          <t>Type of money</t>
        </is>
      </c>
      <c r="D4" s="18" t="inlineStr">
        <is>
          <t>What it had been set aside for / notes</t>
        </is>
      </c>
      <c r="E4" s="28" t="n"/>
    </row>
    <row r="5" ht="23.85" customHeight="1" s="17">
      <c r="A5" s="19" t="inlineStr">
        <is>
          <t>Community Growth Reserve Fund</t>
        </is>
      </c>
      <c r="B5" s="20" t="n">
        <v>2000000</v>
      </c>
      <c r="C5" s="21" t="inlineStr">
        <is>
          <t>Existing reserve</t>
        </is>
      </c>
      <c r="D5" s="19" t="inlineStr">
        <is>
          <t>Saahtlam Park amenities (2026), pickleball courts (2026), bus garage site planning (2026-28), workplace modernization (2026-27)</t>
        </is>
      </c>
      <c r="E5" s="28" t="n"/>
    </row>
    <row r="6" ht="15" customHeight="1" s="17">
      <c r="A6" s="19" t="inlineStr">
        <is>
          <t>General Fund Accumulated Surplus</t>
        </is>
      </c>
      <c r="B6" s="20" t="n">
        <v>1275000</v>
      </c>
      <c r="C6" s="21" t="inlineStr">
        <is>
          <t>Existing surplus</t>
        </is>
      </c>
      <c r="D6" s="19" t="inlineStr">
        <is>
          <t>General-purpose surplus</t>
        </is>
      </c>
      <c r="E6" s="28" t="n"/>
    </row>
    <row r="7" ht="15" customHeight="1" s="17">
      <c r="A7" s="19" t="inlineStr">
        <is>
          <t>Qualicum Beach Land Reserve Fund</t>
        </is>
      </c>
      <c r="B7" s="20" t="n">
        <v>1200000</v>
      </c>
      <c r="C7" s="21" t="inlineStr">
        <is>
          <t>Existing reserve</t>
        </is>
      </c>
      <c r="D7" s="19" t="inlineStr">
        <is>
          <t>Land</t>
        </is>
      </c>
      <c r="E7" s="28" t="n"/>
    </row>
    <row r="8" ht="23.85" customHeight="1" s="17">
      <c r="A8" s="19" t="inlineStr">
        <is>
          <t>Development Cost Charges - Open Spaces</t>
        </is>
      </c>
      <c r="B8" s="20" t="n">
        <v>700000</v>
      </c>
      <c r="C8" s="21" t="inlineStr">
        <is>
          <t>Existing reserve (restricted)</t>
        </is>
      </c>
      <c r="D8" s="19" t="inlineStr">
        <is>
          <t>Paid by developers; generally restricted by law to park/open-space capital</t>
        </is>
      </c>
      <c r="E8" s="28" t="n"/>
    </row>
    <row r="9" ht="15" customHeight="1" s="17">
      <c r="A9" s="19" t="inlineStr">
        <is>
          <t>Community Amenity Contributions</t>
        </is>
      </c>
      <c r="B9" s="20" t="n">
        <v>650000</v>
      </c>
      <c r="C9" s="21" t="inlineStr">
        <is>
          <t>Existing reserve</t>
        </is>
      </c>
      <c r="D9" s="19" t="inlineStr">
        <is>
          <t>Paid by developers for community amenities</t>
        </is>
      </c>
      <c r="E9" s="28" t="n"/>
    </row>
    <row r="10" ht="15" customHeight="1" s="17">
      <c r="A10" s="19" t="inlineStr">
        <is>
          <t>Strategic Initiatives Reserve (2026-2029 allocations)</t>
        </is>
      </c>
      <c r="B10" s="20" t="n">
        <v>400000</v>
      </c>
      <c r="C10" s="21" t="inlineStr">
        <is>
          <t>Existing reserve</t>
        </is>
      </c>
      <c r="D10" s="19" t="inlineStr">
        <is>
          <t>The fund most community requests draw from (e.g., TOSH, MABS, KSS court)</t>
        </is>
      </c>
      <c r="E10" s="28" t="n"/>
    </row>
    <row r="11" ht="23.85" customHeight="1" s="17">
      <c r="A11" s="19" t="inlineStr">
        <is>
          <t>Park Land Reserve Fund</t>
        </is>
      </c>
      <c r="B11" s="20" t="n">
        <v>275000</v>
      </c>
      <c r="C11" s="21" t="inlineStr">
        <is>
          <t>Existing reserve (restricted)</t>
        </is>
      </c>
      <c r="D11" s="19" t="inlineStr">
        <is>
          <t>Cash in lieu of park land; generally restricted by law to acquiring park land</t>
        </is>
      </c>
      <c r="E11" s="28" t="n"/>
    </row>
    <row r="12" ht="15" customHeight="1" s="17">
      <c r="A12" s="19" t="inlineStr">
        <is>
          <t>Projected proceeds from future sale of Town-owned lands</t>
        </is>
      </c>
      <c r="B12" s="20" t="n">
        <v>2000000</v>
      </c>
      <c r="C12" s="21" t="inlineStr">
        <is>
          <t>Future land sales</t>
        </is>
      </c>
      <c r="D12" s="19" t="inlineStr">
        <is>
          <t>Not yet received</t>
        </is>
      </c>
      <c r="E12" s="28" t="n"/>
    </row>
    <row r="13" ht="15" customHeight="1" s="17">
      <c r="A13" s="22" t="inlineStr">
        <is>
          <t>Subtotal: existing reserves and surplus</t>
        </is>
      </c>
      <c r="B13" s="23">
        <f>SUMIF(C5:C12,"Existing*",B5:B12)</f>
        <v/>
      </c>
      <c r="C13" s="23" t="n"/>
      <c r="D13" s="22" t="n"/>
      <c r="E13" s="22" t="n"/>
    </row>
    <row r="14" ht="15" customHeight="1" s="17">
      <c r="A14" s="22" t="inlineStr">
        <is>
          <t>Subtotal: future land sales</t>
        </is>
      </c>
      <c r="B14" s="23">
        <f>SUMIF(C5:C12,"Future*",B5:B12)</f>
        <v/>
      </c>
      <c r="C14" s="23" t="n"/>
      <c r="D14" s="22" t="n"/>
      <c r="E14" s="22" t="n"/>
    </row>
    <row r="15" ht="15" customHeight="1" s="17">
      <c r="A15" s="24" t="inlineStr">
        <is>
          <t>Total purchase price</t>
        </is>
      </c>
      <c r="B15" s="25">
        <f>B13+B14</f>
        <v/>
      </c>
      <c r="C15" s="25" t="n"/>
      <c r="D15" s="24" t="n"/>
      <c r="E15" s="24" t="n"/>
    </row>
    <row r="16" ht="15" customHeight="1" s="17">
      <c r="B16" s="32" t="n"/>
      <c r="C16" s="32" t="n"/>
    </row>
    <row r="17" ht="23.85" customHeight="1" s="17">
      <c r="A17" s="18" t="inlineStr">
        <is>
          <t>Upgrades and related costs</t>
        </is>
      </c>
      <c r="B17" s="31" t="inlineStr">
        <is>
          <t>Budget ($)</t>
        </is>
      </c>
      <c r="C17" s="31" t="inlineStr">
        <is>
          <t>Spent to Jun 30, 2026 ($)</t>
        </is>
      </c>
      <c r="D17" s="18" t="inlineStr">
        <is>
          <t>Decision / notes</t>
        </is>
      </c>
      <c r="E17" s="18" t="inlineStr">
        <is>
          <t>Year</t>
        </is>
      </c>
    </row>
    <row r="18" ht="23.85" customHeight="1" s="17">
      <c r="A18" s="19" t="inlineStr">
        <is>
          <t>Due diligence: consultants, open houses, legal, engineering</t>
        </is>
      </c>
      <c r="B18" s="20" t="n">
        <v>125000</v>
      </c>
      <c r="C18" s="21" t="n"/>
      <c r="D18" s="19" t="inlineStr">
        <is>
          <t>Oct 22, 2025 amendment (Harrison / Young; 4-1, Harrison opposed); to be repaid from land sales</t>
        </is>
      </c>
      <c r="E18" s="19" t="inlineStr">
        <is>
          <t>2025</t>
        </is>
      </c>
    </row>
    <row r="19" ht="15" customHeight="1" s="17">
      <c r="A19" s="19" t="inlineStr">
        <is>
          <t>Land sales servicing costs</t>
        </is>
      </c>
      <c r="B19" s="20" t="n">
        <v>200000</v>
      </c>
      <c r="C19" s="21" t="n"/>
      <c r="D19" s="19" t="inlineStr">
        <is>
          <t>Same Oct 22, 2025 amendment; may overlap with 2026 servicing line below</t>
        </is>
      </c>
      <c r="E19" s="19" t="inlineStr">
        <is>
          <t>2025</t>
        </is>
      </c>
    </row>
    <row r="20" ht="35.05" customHeight="1" s="17">
      <c r="A20" s="19" t="inlineStr">
        <is>
          <t>Course rehabilitation, irrigation and reconfiguration</t>
        </is>
      </c>
      <c r="B20" s="20" t="n">
        <v>2600000</v>
      </c>
      <c r="C20" s="20" t="n">
        <v>1769100</v>
      </c>
      <c r="D20" s="19" t="inlineStr">
        <is>
          <t>Reconfiguration contract $1,181,800 to Grassroots Enterprises, budget cap $1,650,000 (Feb 11, 2026; 3-2, Harrison and Young opposed). Completion extended to Oct 31, 2026</t>
        </is>
      </c>
      <c r="E20" s="19" t="inlineStr">
        <is>
          <t>2026</t>
        </is>
      </c>
    </row>
    <row r="21" ht="15" customHeight="1" s="17">
      <c r="A21" s="19" t="inlineStr">
        <is>
          <t>Clubhouse rehabilitation</t>
        </is>
      </c>
      <c r="B21" s="20" t="n">
        <v>600000</v>
      </c>
      <c r="C21" s="20" t="n">
        <v>517600</v>
      </c>
      <c r="D21" s="19" t="inlineStr">
        <is>
          <t>Complete</t>
        </is>
      </c>
      <c r="E21" s="19" t="inlineStr">
        <is>
          <t>2026</t>
        </is>
      </c>
    </row>
    <row r="22" ht="15" customHeight="1" s="17">
      <c r="A22" s="19" t="inlineStr">
        <is>
          <t>Maintenance equipment</t>
        </is>
      </c>
      <c r="B22" s="20" t="n">
        <v>900000</v>
      </c>
      <c r="C22" s="20" t="n">
        <v>631000</v>
      </c>
      <c r="D22" s="19" t="inlineStr">
        <is>
          <t>Includes early approval of $755,428 (Mar 16, 2026; unanimous)</t>
        </is>
      </c>
      <c r="E22" s="19" t="inlineStr">
        <is>
          <t>2026</t>
        </is>
      </c>
    </row>
    <row r="23" ht="15" customHeight="1" s="17">
      <c r="A23" s="19" t="inlineStr">
        <is>
          <t>Project contingency</t>
        </is>
      </c>
      <c r="B23" s="20" t="n">
        <v>1004000</v>
      </c>
      <c r="C23" s="20" t="n">
        <v>0</v>
      </c>
      <c r="D23" s="19" t="inlineStr">
        <is>
          <t>Spending subject to future Council approval</t>
        </is>
      </c>
      <c r="E23" s="19" t="inlineStr">
        <is>
          <t>2026</t>
        </is>
      </c>
    </row>
    <row r="24" ht="23.85" customHeight="1" s="17">
      <c r="A24" s="19" t="inlineStr">
        <is>
          <t>Subdivision servicing for land sales (8 parcels)</t>
        </is>
      </c>
      <c r="B24" s="20" t="n">
        <v>625000</v>
      </c>
      <c r="C24" s="20" t="n">
        <v>53600</v>
      </c>
      <c r="D24" s="19" t="inlineStr">
        <is>
          <t>Tender $573,917 to In The Dirt Contracting (Sep 9, 2026). Funded from working capital until land sales</t>
        </is>
      </c>
      <c r="E24" s="19" t="inlineStr">
        <is>
          <t>2026</t>
        </is>
      </c>
    </row>
    <row r="25" ht="15" customHeight="1" s="17">
      <c r="A25" s="19" t="inlineStr">
        <is>
          <t>Traffic impact study, Hwy 19A Eaglecrest corridor</t>
        </is>
      </c>
      <c r="B25" s="20" t="n">
        <v>120000</v>
      </c>
      <c r="C25" s="20" t="n">
        <v>0</v>
      </c>
      <c r="D25" s="19" t="inlineStr">
        <is>
          <t>On hold until land-sale funds are available</t>
        </is>
      </c>
      <c r="E25" s="19" t="inlineStr">
        <is>
          <t>2026</t>
        </is>
      </c>
    </row>
    <row r="26" ht="15" customHeight="1" s="17">
      <c r="A26" s="22" t="inlineStr">
        <is>
          <t>Subtotal: upgrades and related costs</t>
        </is>
      </c>
      <c r="B26" s="23">
        <f>SUM(B18:B25)</f>
        <v/>
      </c>
      <c r="C26" s="23">
        <f>SUM(C18:C25)</f>
        <v/>
      </c>
      <c r="D26" s="22" t="inlineStr">
        <is>
          <t>Budgeted amounts; not all spent</t>
        </is>
      </c>
      <c r="E26" s="22" t="n"/>
    </row>
    <row r="27" ht="23.85" customHeight="1" s="17">
      <c r="A27" s="24" t="inlineStr">
        <is>
          <t>Total identified Eaglecrest budget (purchase + upgrades)</t>
        </is>
      </c>
      <c r="B27" s="25">
        <f>B15+B26</f>
        <v/>
      </c>
      <c r="C27" s="25" t="n"/>
      <c r="D27" s="24" t="inlineStr">
        <is>
          <t>Excludes Eaglecrest Drive water/storm main replacements ($2,863,000 grant application, Jun 29, 2026), which are utility infrastructure</t>
        </is>
      </c>
      <c r="E27" s="24" t="n"/>
    </row>
    <row r="28" ht="15" customHeight="1" s="17">
      <c r="B28" s="32" t="n"/>
      <c r="C28" s="32" t="n"/>
    </row>
    <row r="29" ht="15" customHeight="1" s="17">
      <c r="A29" s="18" t="inlineStr">
        <is>
          <t>For comparison</t>
        </is>
      </c>
      <c r="B29" s="31" t="inlineStr">
        <is>
          <t>Amount ($)</t>
        </is>
      </c>
      <c r="C29" s="31" t="n"/>
      <c r="D29" s="18" t="inlineStr">
        <is>
          <t>Notes</t>
        </is>
      </c>
      <c r="E29" s="18" t="n"/>
    </row>
    <row r="30" ht="15" customHeight="1" s="17">
      <c r="A30" s="19" t="inlineStr">
        <is>
          <t>Eaglecrest: purchase + 2025-26 upgrades (budgeted)</t>
        </is>
      </c>
      <c r="B30" s="21">
        <f>B27</f>
        <v/>
      </c>
      <c r="C30" s="21" t="n"/>
      <c r="D30" s="19" t="inlineStr">
        <is>
          <t>From this sheet</t>
        </is>
      </c>
      <c r="E30" s="19" t="n"/>
    </row>
    <row r="31" ht="15" customHeight="1" s="17">
      <c r="A31" s="19" t="inlineStr">
        <is>
          <t>Community requests not funded (comparable total)</t>
        </is>
      </c>
      <c r="B31" s="21">
        <f>'Funding Requests'!J20</f>
        <v/>
      </c>
      <c r="C31" s="21" t="n"/>
      <c r="D31" s="19" t="inlineStr">
        <is>
          <t>10 requests with a dollar ask and a final decision</t>
        </is>
      </c>
      <c r="E31" s="19" t="n"/>
    </row>
    <row r="32" ht="15" customHeight="1" s="17">
      <c r="A32" s="19" t="inlineStr">
        <is>
          <t>Town parks, arts and community projects deferred</t>
        </is>
      </c>
      <c r="B32" s="21">
        <f>'Town Projects Deferred'!C34</f>
        <v/>
      </c>
      <c r="C32" s="21" t="n"/>
      <c r="D32" s="19" t="inlineStr">
        <is>
          <t>Items with a stated amount</t>
        </is>
      </c>
      <c r="E32" s="19" t="n"/>
    </row>
    <row r="33" ht="15" customHeight="1" s="17">
      <c r="A33" s="19" t="inlineStr">
        <is>
          <t>Strategic Initiatives Reserve money moved to Eaglecrest</t>
        </is>
      </c>
      <c r="B33" s="21">
        <f>B10</f>
        <v/>
      </c>
      <c r="C33" s="21" t="n"/>
      <c r="D33" s="19" t="inlineStr">
        <is>
          <t>The fund community requests draw from</t>
        </is>
      </c>
      <c r="E33" s="19" t="n"/>
    </row>
    <row r="34" ht="23.85" customHeight="1" s="17">
      <c r="A34" s="19" t="inlineStr">
        <is>
          <t>Money earmarked for Saahtlam Park, pickleball, bus garage and workplace modernization moved to Eaglecrest</t>
        </is>
      </c>
      <c r="B34" s="21">
        <f>B5</f>
        <v/>
      </c>
      <c r="C34" s="21" t="n"/>
      <c r="D34" s="19" t="inlineStr">
        <is>
          <t>Community Growth Reserve</t>
        </is>
      </c>
      <c r="E34" s="19" t="n"/>
    </row>
    <row r="36" ht="25.5" customHeight="1" s="17">
      <c r="A36" s="33" t="inlineStr">
        <is>
          <t>Reading these numbers fairly:</t>
        </is>
      </c>
    </row>
    <row r="37" ht="25.5" customHeight="1" s="17">
      <c r="A37" s="29" t="inlineStr">
        <is>
          <t>1. The purchase is intended to be repaid from sales of Eaglecrest land; if land sells as planned, reserves are replenished. Land sale revenue has not yet been reported in the documents reviewed.</t>
        </is>
      </c>
    </row>
    <row r="38" ht="25.5" customHeight="1" s="17">
      <c r="A38" s="29" t="inlineStr">
        <is>
          <t>2. About $975,000 (open-space DCCs and Park Land Reserve) is generally restricted by law to park land and open-space capital, so it could not have funded grants or operating requests.</t>
        </is>
      </c>
    </row>
    <row r="39" ht="25.5" customHeight="1" s="17">
      <c r="A39" s="29" t="inlineStr">
        <is>
          <t>3. The $2,000,000 Community Growth Reserve, $1,275,000 surplus and $400,000 Strategic Initiatives Reserve are the flexible money that had been planned for other projects.</t>
        </is>
      </c>
    </row>
    <row r="40" ht="25.5" customHeight="1" s="17">
      <c r="A40" s="29" t="inlineStr">
        <is>
          <t>4. Upgrade figures are 2026 budgets from the Town's Q1/Q2 2026 capital report; the $200,000 (2025) and $625,000 (2026) servicing lines may overlap.</t>
        </is>
      </c>
    </row>
    <row r="41" ht="25.5" customHeight="1" s="17">
      <c r="A41" s="29" t="inlineStr">
        <is>
          <t>Sources: Special Council minutes and agenda, Jul 23, 2025; Regular Council minutes, Oct 22, 2025, Feb 11, 2026, Apr 22, 2026, Jun 24, 2026; Special Council minutes, Mar 16 and Jun 29, 2026; Regular Council agenda (Q1/Q2 capital report and tender report), Sep 9, 2026. See Sources tab.</t>
        </is>
      </c>
    </row>
  </sheetData>
  <mergeCells count="16">
    <mergeCell ref="D8:E8"/>
    <mergeCell ref="D6:E6"/>
    <mergeCell ref="A39:E39"/>
    <mergeCell ref="D7:E7"/>
    <mergeCell ref="D10:E10"/>
    <mergeCell ref="A2:E2"/>
    <mergeCell ref="A38:E38"/>
    <mergeCell ref="D11:E11"/>
    <mergeCell ref="D5:E5"/>
    <mergeCell ref="A41:E41"/>
    <mergeCell ref="D4:E4"/>
    <mergeCell ref="A37:E37"/>
    <mergeCell ref="A36:E36"/>
    <mergeCell ref="D9:E9"/>
    <mergeCell ref="A40:E40"/>
    <mergeCell ref="D12:E12"/>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C3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8" customWidth="1" style="16" min="1" max="1"/>
    <col width="70" customWidth="1" style="16" min="2" max="2"/>
    <col width="12" customWidth="1" style="16" min="3" max="3"/>
  </cols>
  <sheetData>
    <row r="1" ht="15" customHeight="1" s="17">
      <c r="A1" s="18" t="inlineStr">
        <is>
          <t>Item #</t>
        </is>
      </c>
      <c r="B1" s="18" t="inlineStr">
        <is>
          <t>Document</t>
        </is>
      </c>
      <c r="C1" s="18" t="inlineStr">
        <is>
          <t>Link</t>
        </is>
      </c>
    </row>
    <row r="2" ht="15" customHeight="1" s="17">
      <c r="A2" s="19" t="inlineStr">
        <is>
          <t>1</t>
        </is>
      </c>
      <c r="B2" s="19" t="inlineStr">
        <is>
          <t>October 24, 2025 Committee of the Whole Meeting Minutes</t>
        </is>
      </c>
      <c r="C2" s="34" t="inlineStr">
        <is>
          <t>Open PDF</t>
        </is>
      </c>
    </row>
    <row r="3" ht="15" customHeight="1" s="17">
      <c r="A3" s="19" t="inlineStr">
        <is>
          <t>1, 2, 8, 11, 12</t>
        </is>
      </c>
      <c r="B3" s="19" t="inlineStr">
        <is>
          <t>November 12, 2025 Committee of the Whole</t>
        </is>
      </c>
      <c r="C3" s="34" t="inlineStr">
        <is>
          <t>Open PDF</t>
        </is>
      </c>
    </row>
    <row r="4" ht="23.85" customHeight="1" s="17">
      <c r="A4" s="19" t="inlineStr">
        <is>
          <t>1, 2, 6, 7, 8, 11, 12, 14 + Town projects</t>
        </is>
      </c>
      <c r="B4" s="19" t="inlineStr">
        <is>
          <t>December 17, 2025 Special Council Meeting Minutes</t>
        </is>
      </c>
      <c r="C4" s="34" t="inlineStr">
        <is>
          <t>Open PDF</t>
        </is>
      </c>
    </row>
    <row r="5" ht="23.85" customHeight="1" s="17">
      <c r="A5" s="19" t="inlineStr">
        <is>
          <t>1, 6, 7 (scoping sheets with amounts)</t>
        </is>
      </c>
      <c r="B5" s="19" t="inlineStr">
        <is>
          <t>October 24, 2025 - Committee of the Whole Agenda</t>
        </is>
      </c>
      <c r="C5" s="34" t="inlineStr">
        <is>
          <t>Open PDF</t>
        </is>
      </c>
    </row>
    <row r="6" ht="23.85" customHeight="1" s="17">
      <c r="A6" s="19" t="inlineStr">
        <is>
          <t>2, 8, 11, 12 (scoping sheets with amounts)</t>
        </is>
      </c>
      <c r="B6" s="19" t="inlineStr">
        <is>
          <t>November 12, 2025 - Committee of the Whole Agenda</t>
        </is>
      </c>
      <c r="C6" s="34" t="inlineStr">
        <is>
          <t>Open PDF</t>
        </is>
      </c>
    </row>
    <row r="7" ht="15" customHeight="1" s="17">
      <c r="A7" s="19" t="inlineStr">
        <is>
          <t>3</t>
        </is>
      </c>
      <c r="B7" s="19" t="inlineStr">
        <is>
          <t>July 31, 2026, Special Council Agenda</t>
        </is>
      </c>
      <c r="C7" s="34" t="inlineStr">
        <is>
          <t>Open PDF</t>
        </is>
      </c>
    </row>
    <row r="8" ht="15" customHeight="1" s="17">
      <c r="A8" s="19" t="inlineStr">
        <is>
          <t>3</t>
        </is>
      </c>
      <c r="B8" s="19" t="inlineStr">
        <is>
          <t>July 31, 2026, Special Council Meeting</t>
        </is>
      </c>
      <c r="C8" s="34" t="inlineStr">
        <is>
          <t>Open PDF</t>
        </is>
      </c>
    </row>
    <row r="9" ht="15" customHeight="1" s="17">
      <c r="A9" s="19" t="inlineStr">
        <is>
          <t>3, 14 (staff reports)</t>
        </is>
      </c>
      <c r="B9" s="19" t="inlineStr">
        <is>
          <t>September 9, 2026, Regular Council Agenda</t>
        </is>
      </c>
      <c r="C9" s="34" t="inlineStr">
        <is>
          <t>Open PDF</t>
        </is>
      </c>
    </row>
    <row r="10" ht="15" customHeight="1" s="17">
      <c r="A10" s="19" t="inlineStr">
        <is>
          <t>3, 14 (outcomes)</t>
        </is>
      </c>
      <c r="B10" s="19" t="inlineStr">
        <is>
          <t>2026-09-09 Council Corner</t>
        </is>
      </c>
      <c r="C10" s="34" t="inlineStr">
        <is>
          <t>Open PDF</t>
        </is>
      </c>
    </row>
    <row r="11" ht="15" customHeight="1" s="17">
      <c r="A11" s="19" t="inlineStr">
        <is>
          <t>4</t>
        </is>
      </c>
      <c r="B11" s="19" t="inlineStr">
        <is>
          <t>January 21, 2026, Regular Council Meeting Minutes</t>
        </is>
      </c>
      <c r="C11" s="34" t="inlineStr">
        <is>
          <t>Open PDF</t>
        </is>
      </c>
    </row>
    <row r="12" ht="15" customHeight="1" s="17">
      <c r="A12" s="19" t="inlineStr">
        <is>
          <t>4</t>
        </is>
      </c>
      <c r="B12" s="19" t="inlineStr">
        <is>
          <t>January 21, 2026, Late Item 8(e)(ii) Qualicum Beach Collective Co-Applicant request</t>
        </is>
      </c>
      <c r="C12" s="34" t="inlineStr">
        <is>
          <t>Open PDF</t>
        </is>
      </c>
    </row>
    <row r="13" ht="15" customHeight="1" s="17">
      <c r="A13" s="19" t="inlineStr">
        <is>
          <t>5, 9, 10, 12</t>
        </is>
      </c>
      <c r="B13" s="19" t="inlineStr">
        <is>
          <t>April 22, 2026, Regular Council Meeting Minutes</t>
        </is>
      </c>
      <c r="C13" s="34" t="inlineStr">
        <is>
          <t>Open PDF</t>
        </is>
      </c>
    </row>
    <row r="14" ht="15" customHeight="1" s="17">
      <c r="A14" s="19" t="inlineStr">
        <is>
          <t>9, 10</t>
        </is>
      </c>
      <c r="B14" s="19" t="inlineStr">
        <is>
          <t>May 13, 2026 Regular Council Meeting Minutes</t>
        </is>
      </c>
      <c r="C14" s="34" t="inlineStr">
        <is>
          <t>Open PDF</t>
        </is>
      </c>
    </row>
    <row r="15" ht="15" customHeight="1" s="17">
      <c r="A15" s="19" t="inlineStr">
        <is>
          <t>9 (2025 context)</t>
        </is>
      </c>
      <c r="B15" s="19" t="inlineStr">
        <is>
          <t>September 17, 2025 Regular Council Meeting Minutes</t>
        </is>
      </c>
      <c r="C15" s="34" t="inlineStr">
        <is>
          <t>Open PDF</t>
        </is>
      </c>
    </row>
    <row r="16" ht="15" customHeight="1" s="17">
      <c r="A16" s="19" t="inlineStr">
        <is>
          <t>6</t>
        </is>
      </c>
      <c r="B16" s="19" t="inlineStr">
        <is>
          <t>May 14, 2025 Regular Council Meeting Minutes</t>
        </is>
      </c>
      <c r="C16" s="34" t="inlineStr">
        <is>
          <t>Open PDF</t>
        </is>
      </c>
    </row>
    <row r="17" ht="15" customHeight="1" s="17">
      <c r="A17" s="19" t="inlineStr">
        <is>
          <t>6, 7, 8</t>
        </is>
      </c>
      <c r="B17" s="19" t="inlineStr">
        <is>
          <t>June 18, 2025 Regular Council Meeting Minutes</t>
        </is>
      </c>
      <c r="C17" s="34" t="inlineStr">
        <is>
          <t>Open PDF</t>
        </is>
      </c>
    </row>
    <row r="18" ht="15" customHeight="1" s="17">
      <c r="A18" s="19" t="inlineStr">
        <is>
          <t>6</t>
        </is>
      </c>
      <c r="B18" s="19" t="inlineStr">
        <is>
          <t>February 11, 2026, Regular Council Meeting Minutes</t>
        </is>
      </c>
      <c r="C18" s="34" t="inlineStr">
        <is>
          <t>Open PDF</t>
        </is>
      </c>
    </row>
    <row r="19" ht="15" customHeight="1" s="17">
      <c r="A19" s="19" t="inlineStr">
        <is>
          <t>7, 8</t>
        </is>
      </c>
      <c r="B19" s="19" t="inlineStr">
        <is>
          <t>April 16, 2025 Regular Council Meeting Minutes</t>
        </is>
      </c>
      <c r="C19" s="34" t="inlineStr">
        <is>
          <t>Open PDF</t>
        </is>
      </c>
    </row>
    <row r="20" ht="15" customHeight="1" s="17">
      <c r="A20" s="19" t="inlineStr">
        <is>
          <t>11</t>
        </is>
      </c>
      <c r="B20" s="19" t="inlineStr">
        <is>
          <t>March 12, 2025 Regular Council Meeting Minutes</t>
        </is>
      </c>
      <c r="C20" s="34" t="inlineStr">
        <is>
          <t>Open PDF</t>
        </is>
      </c>
    </row>
    <row r="21" ht="15" customHeight="1" s="17">
      <c r="A21" s="19" t="inlineStr">
        <is>
          <t>13</t>
        </is>
      </c>
      <c r="B21" s="19" t="inlineStr">
        <is>
          <t>November 20, 2025 Regular Council Meeting Minutes</t>
        </is>
      </c>
      <c r="C21" s="34" t="inlineStr">
        <is>
          <t>Open PDF</t>
        </is>
      </c>
    </row>
    <row r="22" ht="15" customHeight="1" s="17">
      <c r="A22" s="19" t="inlineStr">
        <is>
          <t>14</t>
        </is>
      </c>
      <c r="B22" s="19" t="inlineStr">
        <is>
          <t>July 15, 2026, Regular Council Meeting Minutes</t>
        </is>
      </c>
      <c r="C22" s="34" t="inlineStr">
        <is>
          <t>Open PDF</t>
        </is>
      </c>
    </row>
    <row r="23" ht="15" customHeight="1" s="17">
      <c r="A23" s="19" t="inlineStr">
        <is>
          <t>Town projects</t>
        </is>
      </c>
      <c r="B23" s="19" t="inlineStr">
        <is>
          <t>July 23, 2025 Special Council Meeting Minutes</t>
        </is>
      </c>
      <c r="C23" s="34" t="inlineStr">
        <is>
          <t>Open PDF</t>
        </is>
      </c>
    </row>
    <row r="24" ht="15" customHeight="1" s="17">
      <c r="A24" s="19" t="inlineStr">
        <is>
          <t>Town projects (deferral lists)</t>
        </is>
      </c>
      <c r="B24" s="19" t="inlineStr">
        <is>
          <t>July 23, 2025, Special Council Agenda</t>
        </is>
      </c>
      <c r="C24" s="34" t="inlineStr">
        <is>
          <t>Open PDF</t>
        </is>
      </c>
    </row>
    <row r="25" ht="15" customHeight="1" s="17">
      <c r="A25" s="19" t="inlineStr">
        <is>
          <t>Town projects</t>
        </is>
      </c>
      <c r="B25" s="19" t="inlineStr">
        <is>
          <t>January 22, 2025 Regular Council Meeting Minutes</t>
        </is>
      </c>
      <c r="C25" s="34" t="inlineStr">
        <is>
          <t>Open PDF</t>
        </is>
      </c>
    </row>
    <row r="26" ht="15" customHeight="1" s="17">
      <c r="A26" s="19" t="inlineStr">
        <is>
          <t>Town projects (invasive species)</t>
        </is>
      </c>
      <c r="B26" s="19" t="inlineStr">
        <is>
          <t>June 24, 2026 Regular Council Meeting Minutes</t>
        </is>
      </c>
      <c r="C26" s="34" t="inlineStr">
        <is>
          <t>Open PDF</t>
        </is>
      </c>
    </row>
    <row r="27" ht="15" customHeight="1" s="17">
      <c r="A27" s="19" t="inlineStr">
        <is>
          <t>Skatepark correction</t>
        </is>
      </c>
      <c r="B27" s="19" t="inlineStr">
        <is>
          <t>March 4, 2026, Regular Council Meeting Minutes</t>
        </is>
      </c>
      <c r="C27" s="34" t="inlineStr">
        <is>
          <t>Open PDF</t>
        </is>
      </c>
    </row>
    <row r="28" ht="15" customHeight="1" s="17">
      <c r="A28" s="19" t="inlineStr">
        <is>
          <t>Eaglecrest</t>
        </is>
      </c>
      <c r="B28" s="19" t="inlineStr">
        <is>
          <t>October 22, 2025 Regular Council Meeting Minutes</t>
        </is>
      </c>
      <c r="C28" s="34" t="inlineStr">
        <is>
          <t>Open PDF</t>
        </is>
      </c>
    </row>
    <row r="29" ht="15" customHeight="1" s="17">
      <c r="A29" s="19" t="inlineStr">
        <is>
          <t>Eaglecrest</t>
        </is>
      </c>
      <c r="B29" s="19" t="inlineStr">
        <is>
          <t>March 16, 2026, Special Council Meeting Minutes</t>
        </is>
      </c>
      <c r="C29" s="34" t="inlineStr">
        <is>
          <t>Open PDF</t>
        </is>
      </c>
    </row>
    <row r="30" ht="15" customHeight="1" s="17">
      <c r="A30" s="19" t="inlineStr">
        <is>
          <t>Eaglecrest</t>
        </is>
      </c>
      <c r="B30" s="19" t="inlineStr">
        <is>
          <t>June 29, 2026 Special Council Meeting</t>
        </is>
      </c>
      <c r="C30" s="34" t="inlineStr">
        <is>
          <t>Open PDF</t>
        </is>
      </c>
    </row>
    <row r="31" ht="23.85" customHeight="1" s="17">
      <c r="A31" s="19" t="inlineStr">
        <is>
          <t>Eaglecrest (Q1/Q2 capital report, servicing tender)</t>
        </is>
      </c>
      <c r="B31" s="19" t="inlineStr">
        <is>
          <t>September 9, 2026, Regular Council Agenda</t>
        </is>
      </c>
      <c r="C31" s="34" t="inlineStr">
        <is>
          <t>Open PDF</t>
        </is>
      </c>
    </row>
    <row r="32">
      <c r="A32" s="19" t="inlineStr">
        <is>
          <t>1</t>
        </is>
      </c>
      <c r="B32" s="19" t="inlineStr">
        <is>
          <t>December 10, 2025 Regular Council Meeting Minutes</t>
        </is>
      </c>
      <c r="C32" s="34" t="inlineStr">
        <is>
          <t>Open PDF</t>
        </is>
      </c>
    </row>
    <row r="33">
      <c r="A33" s="19" t="inlineStr">
        <is>
          <t>1, 11</t>
        </is>
      </c>
      <c r="B33" s="19" t="inlineStr">
        <is>
          <t>December 17, 2025, Special Council Agenda (staff summary)</t>
        </is>
      </c>
      <c r="C33" s="34" t="inlineStr">
        <is>
          <t>Open PDF</t>
        </is>
      </c>
    </row>
    <row r="34">
      <c r="A34" s="19" t="inlineStr">
        <is>
          <t>5, 9, 10, 12, 13</t>
        </is>
      </c>
      <c r="B34" s="19" t="inlineStr">
        <is>
          <t>April 22, 2026, Regular Council Agenda (applications, staff reports)</t>
        </is>
      </c>
      <c r="C34" s="34" t="inlineStr">
        <is>
          <t>Open PDF</t>
        </is>
      </c>
    </row>
    <row r="35">
      <c r="A35" s="19" t="inlineStr">
        <is>
          <t>9, 10</t>
        </is>
      </c>
      <c r="B35" s="19" t="inlineStr">
        <is>
          <t>May 13, 2026, Regular Council Agenda</t>
        </is>
      </c>
      <c r="C35" s="34" t="inlineStr">
        <is>
          <t>Open PDF</t>
        </is>
      </c>
    </row>
    <row r="36">
      <c r="A36" s="19" t="inlineStr">
        <is>
          <t>12</t>
        </is>
      </c>
      <c r="B36" s="19" t="inlineStr">
        <is>
          <t>May 27, 2026 Committee of the Whole (Parks and Recreation) Minutes (filed by the Town as "March 27")</t>
        </is>
      </c>
      <c r="C36" s="34" t="inlineStr">
        <is>
          <t>Open PDF</t>
        </is>
      </c>
    </row>
    <row r="37">
      <c r="A37" s="19" t="inlineStr">
        <is>
          <t>13</t>
        </is>
      </c>
      <c r="B37" s="19" t="inlineStr">
        <is>
          <t>November 20, 2025, Regular Council Agenda</t>
        </is>
      </c>
      <c r="C37" s="34" t="inlineStr">
        <is>
          <t>Open PDF</t>
        </is>
      </c>
    </row>
  </sheetData>
  <hyperlinks>
    <hyperlink xmlns:r="http://schemas.openxmlformats.org/officeDocument/2006/relationships" ref="C2" display="Open PDF" r:id="rId1"/>
    <hyperlink xmlns:r="http://schemas.openxmlformats.org/officeDocument/2006/relationships" ref="C3" display="Open PDF" r:id="rId2"/>
    <hyperlink xmlns:r="http://schemas.openxmlformats.org/officeDocument/2006/relationships" ref="C4" display="Open PDF" r:id="rId3"/>
    <hyperlink xmlns:r="http://schemas.openxmlformats.org/officeDocument/2006/relationships" ref="C5" display="Open PDF" r:id="rId4"/>
    <hyperlink xmlns:r="http://schemas.openxmlformats.org/officeDocument/2006/relationships" ref="C6" display="Open PDF" r:id="rId5"/>
    <hyperlink xmlns:r="http://schemas.openxmlformats.org/officeDocument/2006/relationships" ref="C7" display="Open PDF" r:id="rId6"/>
    <hyperlink xmlns:r="http://schemas.openxmlformats.org/officeDocument/2006/relationships" ref="C8" display="Open PDF" r:id="rId7"/>
    <hyperlink xmlns:r="http://schemas.openxmlformats.org/officeDocument/2006/relationships" ref="C9" display="Open PDF" r:id="rId8"/>
    <hyperlink xmlns:r="http://schemas.openxmlformats.org/officeDocument/2006/relationships" ref="C10" display="Open PDF" r:id="rId9"/>
    <hyperlink xmlns:r="http://schemas.openxmlformats.org/officeDocument/2006/relationships" ref="C11" display="Open PDF" r:id="rId10"/>
    <hyperlink xmlns:r="http://schemas.openxmlformats.org/officeDocument/2006/relationships" ref="C12" display="Open PDF" r:id="rId11"/>
    <hyperlink xmlns:r="http://schemas.openxmlformats.org/officeDocument/2006/relationships" ref="C13" display="Open PDF" r:id="rId12"/>
    <hyperlink xmlns:r="http://schemas.openxmlformats.org/officeDocument/2006/relationships" ref="C14" display="Open PDF" r:id="rId13"/>
    <hyperlink xmlns:r="http://schemas.openxmlformats.org/officeDocument/2006/relationships" ref="C15" display="Open PDF" r:id="rId14"/>
    <hyperlink xmlns:r="http://schemas.openxmlformats.org/officeDocument/2006/relationships" ref="C16" display="Open PDF" r:id="rId15"/>
    <hyperlink xmlns:r="http://schemas.openxmlformats.org/officeDocument/2006/relationships" ref="C17" display="Open PDF" r:id="rId16"/>
    <hyperlink xmlns:r="http://schemas.openxmlformats.org/officeDocument/2006/relationships" ref="C18" display="Open PDF" r:id="rId17"/>
    <hyperlink xmlns:r="http://schemas.openxmlformats.org/officeDocument/2006/relationships" ref="C19" display="Open PDF" r:id="rId18"/>
    <hyperlink xmlns:r="http://schemas.openxmlformats.org/officeDocument/2006/relationships" ref="C20" display="Open PDF" r:id="rId19"/>
    <hyperlink xmlns:r="http://schemas.openxmlformats.org/officeDocument/2006/relationships" ref="C21" display="Open PDF" r:id="rId20"/>
    <hyperlink xmlns:r="http://schemas.openxmlformats.org/officeDocument/2006/relationships" ref="C22" display="Open PDF" r:id="rId21"/>
    <hyperlink xmlns:r="http://schemas.openxmlformats.org/officeDocument/2006/relationships" ref="C23" display="Open PDF" r:id="rId22"/>
    <hyperlink xmlns:r="http://schemas.openxmlformats.org/officeDocument/2006/relationships" ref="C24" display="Open PDF" r:id="rId23"/>
    <hyperlink xmlns:r="http://schemas.openxmlformats.org/officeDocument/2006/relationships" ref="C25" display="Open PDF" r:id="rId24"/>
    <hyperlink xmlns:r="http://schemas.openxmlformats.org/officeDocument/2006/relationships" ref="C26" display="Open PDF" r:id="rId25"/>
    <hyperlink xmlns:r="http://schemas.openxmlformats.org/officeDocument/2006/relationships" ref="C27" display="Open PDF" r:id="rId26"/>
    <hyperlink xmlns:r="http://schemas.openxmlformats.org/officeDocument/2006/relationships" ref="C28" display="Open PDF" r:id="rId27"/>
    <hyperlink xmlns:r="http://schemas.openxmlformats.org/officeDocument/2006/relationships" ref="C29" display="Open PDF" r:id="rId28"/>
    <hyperlink xmlns:r="http://schemas.openxmlformats.org/officeDocument/2006/relationships" ref="C30" display="Open PDF" r:id="rId29"/>
    <hyperlink xmlns:r="http://schemas.openxmlformats.org/officeDocument/2006/relationships" ref="C31" display="Open PDF" r:id="rId30"/>
    <hyperlink xmlns:r="http://schemas.openxmlformats.org/officeDocument/2006/relationships" ref="C32" r:id="rId31"/>
    <hyperlink xmlns:r="http://schemas.openxmlformats.org/officeDocument/2006/relationships" ref="C33" r:id="rId32"/>
    <hyperlink xmlns:r="http://schemas.openxmlformats.org/officeDocument/2006/relationships" ref="C34" r:id="rId33"/>
    <hyperlink xmlns:r="http://schemas.openxmlformats.org/officeDocument/2006/relationships" ref="C35" r:id="rId34"/>
    <hyperlink xmlns:r="http://schemas.openxmlformats.org/officeDocument/2006/relationships" ref="C36" r:id="rId35"/>
    <hyperlink xmlns:r="http://schemas.openxmlformats.org/officeDocument/2006/relationships" ref="C37" r:id="rId36"/>
  </hyperlink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B19"/>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8" customWidth="1" style="16" min="1" max="1"/>
    <col width="110" customWidth="1" style="16" min="2" max="2"/>
  </cols>
  <sheetData>
    <row r="1" ht="15" customHeight="1" s="17">
      <c r="A1" s="18" t="inlineStr">
        <is>
          <t>Topic</t>
        </is>
      </c>
      <c r="B1" s="18" t="inlineStr">
        <is>
          <t>Note</t>
        </is>
      </c>
    </row>
    <row r="2" ht="23.85" customHeight="1" s="17">
      <c r="A2" s="19" t="inlineStr">
        <is>
          <t>Scope</t>
        </is>
      </c>
      <c r="B2" s="19" t="inlineStr">
        <is>
          <t>Council minutes Jan 2025 - Jul 31, 2026 (60 meetings), Committee of the Whole minutes 2025-2026 (20 meetings), and staff reports/scoping sheets for the main requests. Sep 9, 2026 uses the agenda and Council Corner summary; minutes not yet posted.</t>
        </is>
      </c>
    </row>
    <row r="3" ht="15" customHeight="1" s="17">
      <c r="A3" s="19" t="inlineStr">
        <is>
          <t>Council</t>
        </is>
      </c>
      <c r="B3" s="19" t="inlineStr">
        <is>
          <t>Mayor Teunis Westbroek; Councillors Scott Harrison, Anne Skipsey, Petronella Vander Valk, Jean Young.</t>
        </is>
      </c>
    </row>
    <row r="4" ht="23.85" customHeight="1" s="17">
      <c r="A4" s="19" t="inlineStr">
        <is>
          <t>Key staff</t>
        </is>
      </c>
      <c r="B4" s="19" t="inlineStr">
        <is>
          <t>Lou Varela (CAO); Heather Svensen (Director of Corporate Services / Deputy CAO); Raj Hayre (Director of Finance); Luke Sales (Director of Planning &amp; Community Development).</t>
        </is>
      </c>
    </row>
    <row r="5" ht="15" customHeight="1" s="17">
      <c r="A5" s="19" t="inlineStr">
        <is>
          <t>Colour key</t>
        </is>
      </c>
      <c r="B5" s="19" t="inlineStr">
        <is>
          <t>Blue numbers are amounts taken from the source documents. Black numbers are formulas.</t>
        </is>
      </c>
    </row>
    <row r="6" ht="23.85" customHeight="1" s="17">
      <c r="A6" s="19" t="inlineStr">
        <is>
          <t>Times at Council</t>
        </is>
      </c>
      <c r="B6" s="19" t="inlineStr">
        <is>
          <t>Counts public Council and Committee of the Whole meetings where the item appeared. Excludes other committees and informal staff contact.</t>
        </is>
      </c>
    </row>
    <row r="7" ht="15" customHeight="1" s="17">
      <c r="A7" s="19" t="inlineStr">
        <is>
          <t>Gap</t>
        </is>
      </c>
      <c r="B7" s="19" t="inlineStr">
        <is>
          <t>Sep 9, 2026 votes (items 3, 14, and St. Stephen's parking follow-up).</t>
        </is>
      </c>
    </row>
    <row r="8" ht="15" customHeight="1" s="17">
      <c r="A8" s="19" t="inlineStr">
        <is>
          <t>Gap</t>
        </is>
      </c>
      <c r="B8" s="19" t="inlineStr">
        <is>
          <t>TOSH fee-for-service discussed in a closed meeting on Jul 9, 2025; not public.</t>
        </is>
      </c>
    </row>
    <row r="9" ht="15" customHeight="1" s="17">
      <c r="A9" s="19" t="inlineStr">
        <is>
          <t>Gap</t>
        </is>
      </c>
      <c r="B9" s="19" t="inlineStr">
        <is>
          <t>Hamilton Marsh matching motion: no follow-up found after Nov 20, 2025. The RDN completed the purchase in Apr 2026.</t>
        </is>
      </c>
    </row>
    <row r="10" ht="15" customHeight="1" s="17">
      <c r="A10" s="19" t="inlineStr">
        <is>
          <t>Gap</t>
        </is>
      </c>
      <c r="B10" s="19" t="inlineStr">
        <is>
          <t>Lawn Bowling roof assessment: no report found through the Sep 9, 2026 agenda.</t>
        </is>
      </c>
    </row>
    <row r="11" ht="23.85" customHeight="1" s="17">
      <c r="A11" s="19" t="inlineStr">
        <is>
          <t>Gap</t>
        </is>
      </c>
      <c r="B11" s="19" t="inlineStr">
        <is>
          <t>Seaside Cruizers Father's Day Show &amp; Shine received $2,000 (May 13, 2026, 4-1, Young opposed); amount requested not stated in minutes, so not listed.</t>
        </is>
      </c>
    </row>
    <row r="12" ht="15" customHeight="1" s="17">
      <c r="A12" s="19" t="inlineStr">
        <is>
          <t>Gap</t>
        </is>
      </c>
      <c r="B12" s="19" t="inlineStr">
        <is>
          <t>Capital projects reprioritized to fund the $2,581,000 Seacrest Place slope stabilization (Jan 22, 2025) not itemized in minutes.</t>
        </is>
      </c>
    </row>
    <row r="13" ht="15" customHeight="1" s="17">
      <c r="A13" s="19" t="inlineStr">
        <is>
          <t>Gap</t>
        </is>
      </c>
      <c r="B13" s="19" t="inlineStr">
        <is>
          <t>Minutes do not record councillors' reasons for their votes; debate is on the Town's YouTube channel.</t>
        </is>
      </c>
    </row>
    <row r="14" ht="23.85" customHeight="1" s="17">
      <c r="A14" s="19" t="inlineStr">
        <is>
          <t>Correction</t>
        </is>
      </c>
      <c r="B14" s="19" t="inlineStr">
        <is>
          <t>Mar 4, 2026 'defeated capital plan amendment' was a motion to cut the skatepark fountain/washroom from $60,000 to $30,000. Its defeat kept full funding. Not a rejection.</t>
        </is>
      </c>
    </row>
    <row r="15" ht="23.85" customHeight="1" s="17">
      <c r="A15" s="19" t="inlineStr">
        <is>
          <t>Correction</t>
        </is>
      </c>
      <c r="B15" s="19" t="inlineStr">
        <is>
          <t>Visual Identity Refresh: earlier version counted only the 2026 portion ($20,000). The July 2025 deferral lists also show $50,000 for 2027 and $50,000 for 2028, for $120,000 total. Town project total corrected from $1,518,100 to $1,618,100.</t>
        </is>
      </c>
    </row>
    <row r="16" ht="15" customHeight="1" s="17">
      <c r="A16" s="19" t="inlineStr">
        <is>
          <t>Correction</t>
        </is>
      </c>
      <c r="B16" s="19" t="inlineStr">
        <is>
          <t>Seniors' Centre (Sep 9, 2026): Council invited them to request subsidized space before the 2027 budget. No request was refused.</t>
        </is>
      </c>
    </row>
    <row r="17" ht="15" customHeight="1" s="17">
      <c r="A17" s="19" t="inlineStr">
        <is>
          <t>Method</t>
        </is>
      </c>
      <c r="B17" s="19" t="inlineStr">
        <is>
          <t>Where a group asked for a yearly amount with no end date (St. Stephen's, TOSH, Biosphere Society), the first year (2026) is counted, plus any 2025 interim ask.</t>
        </is>
      </c>
    </row>
    <row r="18" ht="15" customHeight="1" s="17">
      <c r="A18" s="19" t="inlineStr">
        <is>
          <t>Correction</t>
        </is>
      </c>
      <c r="B18" s="19" t="inlineStr">
        <is>
          <t>Sep 18, 2026: TOSH asked for $75,000/yr with no end date plus $29,000 interim for 2025; previously $504,000 from a staff 2026-2030 schedule.</t>
        </is>
      </c>
    </row>
    <row r="19" ht="15" customHeight="1" s="17">
      <c r="A19" s="19" t="inlineStr">
        <is>
          <t>Correction</t>
        </is>
      </c>
      <c r="B19" s="19" t="inlineStr">
        <is>
          <t>Sep 19, 2026: re-check of all requests. St. Stephen's $20,000/yr (not $100,000) and a $10,000 grant (Dec 10, 2025), moved to Cut; Biosphere Society $1/yr rent, no end date (not $120,000); pickleball club proposed $85,000 (the $125,000 was Council's offer); Legion and School District named no amount; ParticipACTION sponsorship disputed by the Collective; missing meetings and votes added.</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language>en-US</dc:language>
  <dcterms:created xsi:type="dcterms:W3CDTF">2026-09-18T17:44:16Z</dcterms:created>
  <dcterms:modified xsi:type="dcterms:W3CDTF">2026-09-19T15:56:10Z</dcterms:modified>
  <cp:revision>0</cp:revision>
</cp:coreProperties>
</file>